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97" activeTab="5"/>
  </bookViews>
  <sheets>
    <sheet name="Titlist" sheetId="1" r:id="rId1"/>
    <sheet name="repre" sheetId="2" r:id="rId2"/>
    <sheet name="MČR" sheetId="3" r:id="rId3"/>
    <sheet name="ČP" sheetId="4" r:id="rId4"/>
    <sheet name="oblast.ž.1" sheetId="5" r:id="rId5"/>
    <sheet name="celk.přehled" sheetId="6" r:id="rId6"/>
  </sheets>
  <definedNames>
    <definedName name="a">'repre'!$B$1</definedName>
    <definedName name="DATABASE" localSheetId="3">'ČP'!$C$3:$W$31</definedName>
    <definedName name="DATABASE">'MČR'!$C$3:$AB$58</definedName>
    <definedName name="_xlnm.Print_Area" localSheetId="5">'celk.přehled'!$B$1:$H$85</definedName>
    <definedName name="_xlnm.Print_Area" localSheetId="1">'repre'!$A$1:$AM$33</definedName>
    <definedName name="_xlnm.Print_Area" localSheetId="0">'Titlist'!$A$1:$AW$29</definedName>
  </definedNames>
  <calcPr fullCalcOnLoad="1"/>
</workbook>
</file>

<file path=xl/sharedStrings.xml><?xml version="1.0" encoding="utf-8"?>
<sst xmlns="http://schemas.openxmlformats.org/spreadsheetml/2006/main" count="390" uniqueCount="164">
  <si>
    <t>K1M</t>
  </si>
  <si>
    <t>C2</t>
  </si>
  <si>
    <t>K1Z</t>
  </si>
  <si>
    <t>NKZ</t>
  </si>
  <si>
    <t>OBLS</t>
  </si>
  <si>
    <t>OBLW</t>
  </si>
  <si>
    <t>OBL</t>
  </si>
  <si>
    <t>CELKEM</t>
  </si>
  <si>
    <t>KC</t>
  </si>
  <si>
    <t>KCDEF</t>
  </si>
  <si>
    <t>Boh.Pha</t>
  </si>
  <si>
    <t>Tech.Pha</t>
  </si>
  <si>
    <t>S.Žižkov</t>
  </si>
  <si>
    <t>USK Pha</t>
  </si>
  <si>
    <t>Benátky</t>
  </si>
  <si>
    <t>D.Brand.</t>
  </si>
  <si>
    <t>Kralupy</t>
  </si>
  <si>
    <t>Rakovník</t>
  </si>
  <si>
    <t>SK VS ČB</t>
  </si>
  <si>
    <t>Č.Kruml.</t>
  </si>
  <si>
    <t>Ot.Strak</t>
  </si>
  <si>
    <t>Blovice</t>
  </si>
  <si>
    <t>Klatovy</t>
  </si>
  <si>
    <t>Loko Plz</t>
  </si>
  <si>
    <t>Sušice</t>
  </si>
  <si>
    <t>Č.Lípa</t>
  </si>
  <si>
    <t>Děčín</t>
  </si>
  <si>
    <t>KVS HK</t>
  </si>
  <si>
    <t>Jablonec</t>
  </si>
  <si>
    <t>Kadaň</t>
  </si>
  <si>
    <t>Klášter.</t>
  </si>
  <si>
    <t>Roudnice</t>
  </si>
  <si>
    <t>L.Žatec</t>
  </si>
  <si>
    <t>Semily</t>
  </si>
  <si>
    <t>Trutnov</t>
  </si>
  <si>
    <t>Vys.Mýto</t>
  </si>
  <si>
    <t>Horš.Týn</t>
  </si>
  <si>
    <t>Kotva P.</t>
  </si>
  <si>
    <t>Tesla Bo</t>
  </si>
  <si>
    <t>Kroměříž</t>
  </si>
  <si>
    <t>Litovel</t>
  </si>
  <si>
    <t>Olomouc</t>
  </si>
  <si>
    <t>KK Opava</t>
  </si>
  <si>
    <t>Val.Mez.</t>
  </si>
  <si>
    <t>KKVeselí</t>
  </si>
  <si>
    <t>Zábřeh</t>
  </si>
  <si>
    <t>slalom</t>
  </si>
  <si>
    <t>sjezd</t>
  </si>
  <si>
    <t>ČP</t>
  </si>
  <si>
    <t>celkem</t>
  </si>
  <si>
    <t>kombinace</t>
  </si>
  <si>
    <t>dorost</t>
  </si>
  <si>
    <t>žáci</t>
  </si>
  <si>
    <t>pořadí</t>
  </si>
  <si>
    <t>oddíl</t>
  </si>
  <si>
    <t>Sláv.KV</t>
  </si>
  <si>
    <t>Přerov</t>
  </si>
  <si>
    <t>Bechyně</t>
  </si>
  <si>
    <t>Soběslav</t>
  </si>
  <si>
    <t>Dv.Král.</t>
  </si>
  <si>
    <t>Štětí</t>
  </si>
  <si>
    <t>Veselí/L</t>
  </si>
  <si>
    <t>ČSAD Plz</t>
  </si>
  <si>
    <t>VS Tábor</t>
  </si>
  <si>
    <t>ODDÍL</t>
  </si>
  <si>
    <t>K1Ž</t>
  </si>
  <si>
    <t>Všem oddílům ČSK DV</t>
  </si>
  <si>
    <t>Celkově získané body v jednotlivých oblastech :</t>
  </si>
  <si>
    <t>Oblastní žebříčky Čech a Moravy ve slalomu a sjezdu</t>
  </si>
  <si>
    <t xml:space="preserve">Celkem bodů </t>
  </si>
  <si>
    <t>celk</t>
  </si>
  <si>
    <t>KK Brno</t>
  </si>
  <si>
    <t>číslo</t>
  </si>
  <si>
    <t>Vlašim</t>
  </si>
  <si>
    <t>Sláv.HK</t>
  </si>
  <si>
    <t>sprint</t>
  </si>
  <si>
    <t>SKVeselí</t>
  </si>
  <si>
    <t>Tabulky a souhrn</t>
  </si>
  <si>
    <t>Třebech.</t>
  </si>
  <si>
    <t>Žel.Brod</t>
  </si>
  <si>
    <t>So Písek</t>
  </si>
  <si>
    <t>Týniště</t>
  </si>
  <si>
    <t>Turnov</t>
  </si>
  <si>
    <t>Roztoky</t>
  </si>
  <si>
    <t>Dukla B.</t>
  </si>
  <si>
    <t>Rožátov</t>
  </si>
  <si>
    <t>L.Tábor</t>
  </si>
  <si>
    <t>KVS Písek</t>
  </si>
  <si>
    <t>RK Troja</t>
  </si>
  <si>
    <t>Lipník</t>
  </si>
  <si>
    <t>Zbraslav</t>
  </si>
  <si>
    <t>strana 1</t>
  </si>
  <si>
    <t>strana 2</t>
  </si>
  <si>
    <t>strana 3</t>
  </si>
  <si>
    <t>strana 4</t>
  </si>
  <si>
    <t>VSDK</t>
  </si>
  <si>
    <t>Hubertus</t>
  </si>
  <si>
    <t>MČR</t>
  </si>
  <si>
    <t>repre</t>
  </si>
  <si>
    <t>oblast</t>
  </si>
  <si>
    <t>strana 8</t>
  </si>
  <si>
    <t>C2M</t>
  </si>
  <si>
    <t>C1M</t>
  </si>
  <si>
    <t>C1Z</t>
  </si>
  <si>
    <t>VikingMB</t>
  </si>
  <si>
    <t>č.odd.</t>
  </si>
  <si>
    <t>Pardub.</t>
  </si>
  <si>
    <t>číso</t>
  </si>
  <si>
    <t>Český pohár</t>
  </si>
  <si>
    <t>por</t>
  </si>
  <si>
    <t>č.</t>
  </si>
  <si>
    <t>Σ</t>
  </si>
  <si>
    <t>RK Týn</t>
  </si>
  <si>
    <t>Chomutov</t>
  </si>
  <si>
    <t>KVS Pha 4</t>
  </si>
  <si>
    <t>Vršovice</t>
  </si>
  <si>
    <t>Jihlava</t>
  </si>
  <si>
    <t>Mistrovství ČR</t>
  </si>
  <si>
    <t>Reprezentace</t>
  </si>
  <si>
    <t>Pardub</t>
  </si>
  <si>
    <t>KK Brand</t>
  </si>
  <si>
    <t>Slalom celkem</t>
  </si>
  <si>
    <t>Sjezd celkem</t>
  </si>
  <si>
    <t>HappyLife</t>
  </si>
  <si>
    <t>KK Brandýs</t>
  </si>
  <si>
    <t>Č.Skalice</t>
  </si>
  <si>
    <t>VS Desná</t>
  </si>
  <si>
    <t>C1Ž</t>
  </si>
  <si>
    <t xml:space="preserve"> </t>
  </si>
  <si>
    <t>MS + ME slalom junioři</t>
  </si>
  <si>
    <t>MS + ME slalom U23</t>
  </si>
  <si>
    <t>U 23</t>
  </si>
  <si>
    <t xml:space="preserve">                                                                                                                                                         </t>
  </si>
  <si>
    <t>Šumperk</t>
  </si>
  <si>
    <t>závodníci do 23 let - slalom</t>
  </si>
  <si>
    <t>závodníci do 23 let - sjezd</t>
  </si>
  <si>
    <t>Hana Kneblová</t>
  </si>
  <si>
    <t>Kubalova 2, 700 30 Ostrava</t>
  </si>
  <si>
    <r>
      <t xml:space="preserve">E-mail : </t>
    </r>
    <r>
      <rPr>
        <b/>
        <sz val="11"/>
        <color indexed="8"/>
        <rFont val="Arial CE"/>
        <family val="2"/>
      </rPr>
      <t>hana.kneblova@seznam.cz</t>
    </r>
    <r>
      <rPr>
        <sz val="11"/>
        <color indexed="8"/>
        <rFont val="Arial CE"/>
        <family val="2"/>
      </rPr>
      <t xml:space="preserve">,   mobil </t>
    </r>
    <r>
      <rPr>
        <b/>
        <sz val="11"/>
        <color indexed="8"/>
        <rFont val="Arial CE"/>
        <family val="2"/>
      </rPr>
      <t>732 314 436</t>
    </r>
  </si>
  <si>
    <t>Mistrovství České republiky U 23, dorostu a žactva</t>
  </si>
  <si>
    <t>Český pohár ve slalomu a sjezdu - závodníci do 23 let</t>
  </si>
  <si>
    <t xml:space="preserve">   (závodníci do 23 let)</t>
  </si>
  <si>
    <t>VSKRájec</t>
  </si>
  <si>
    <t>sestavila Hana Kneblová, předsedkyně ZK</t>
  </si>
  <si>
    <t>Postřelm</t>
  </si>
  <si>
    <t>Tzunami</t>
  </si>
  <si>
    <t>Stonava</t>
  </si>
  <si>
    <t>Horšt.Týn</t>
  </si>
  <si>
    <t>ME  U23  sjezd + sprint</t>
  </si>
  <si>
    <t>Hoš.Týn</t>
  </si>
  <si>
    <t>bodů za sportovní výsledky dosažené v roce 2017</t>
  </si>
  <si>
    <t>Body získané za reprezentaci - 2017</t>
  </si>
  <si>
    <t>Zisk bodů za umístění v Mistrovství ČR 2017</t>
  </si>
  <si>
    <t>Český pohár 2017</t>
  </si>
  <si>
    <t>Zisk bodů za umístění v oblastních žebříčcích 2017</t>
  </si>
  <si>
    <t>Body za sportovní výsledky v roce 2017 - celkový přehled</t>
  </si>
  <si>
    <t>Reklamace k uvedeným údajům zasílejte do 30.12.2017 na adresu:</t>
  </si>
  <si>
    <t>SKVS ČB</t>
  </si>
  <si>
    <t>C2X</t>
  </si>
  <si>
    <t>ME klasik + sprint + MS sprint sen.</t>
  </si>
  <si>
    <t>C2ž</t>
  </si>
  <si>
    <t>MSJ sjezd + sprint</t>
  </si>
  <si>
    <t>KVSPísek</t>
  </si>
  <si>
    <t xml:space="preserve">dne 25.10.2017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</si>
</sst>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.000"/>
    <numFmt numFmtId="167" formatCode="000\ 00"/>
    <numFmt numFmtId="168" formatCode="#,##0\ _K_č"/>
    <numFmt numFmtId="169" formatCode="0.0%"/>
    <numFmt numFmtId="170" formatCode="0.0000"/>
    <numFmt numFmtId="171" formatCode="0_ ;\-0\ "/>
    <numFmt numFmtId="172" formatCode="#,##0_ ;\-#,##0\ 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b/>
      <sz val="16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8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b/>
      <sz val="12"/>
      <name val="Arial CE"/>
      <family val="2"/>
    </font>
    <font>
      <b/>
      <sz val="9"/>
      <color indexed="8"/>
      <name val="Arial CE"/>
      <family val="2"/>
    </font>
    <font>
      <sz val="8.5"/>
      <color indexed="8"/>
      <name val="Arial CE"/>
      <family val="2"/>
    </font>
    <font>
      <b/>
      <sz val="14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29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8" fillId="0" borderId="0" xfId="34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left" indent="1"/>
    </xf>
    <xf numFmtId="1" fontId="6" fillId="0" borderId="0" xfId="0" applyNumberFormat="1" applyFont="1" applyAlignment="1">
      <alignment horizontal="left" indent="1"/>
    </xf>
    <xf numFmtId="1" fontId="9" fillId="0" borderId="0" xfId="0" applyNumberFormat="1" applyFont="1" applyAlignment="1">
      <alignment horizontal="left" indent="1"/>
    </xf>
    <xf numFmtId="164" fontId="8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left" indent="1"/>
    </xf>
    <xf numFmtId="1" fontId="8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left" indent="1"/>
    </xf>
    <xf numFmtId="164" fontId="8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 indent="1"/>
    </xf>
    <xf numFmtId="0" fontId="0" fillId="0" borderId="0" xfId="0" applyAlignment="1">
      <alignment horizontal="left" vertical="center" wrapText="1" indent="2"/>
    </xf>
    <xf numFmtId="1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" fontId="7" fillId="0" borderId="11" xfId="0" applyNumberFormat="1" applyFont="1" applyBorder="1" applyAlignment="1">
      <alignment horizontal="left" indent="1"/>
    </xf>
    <xf numFmtId="164" fontId="15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64" fontId="22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Fill="1" applyBorder="1" applyAlignment="1">
      <alignment/>
    </xf>
    <xf numFmtId="164" fontId="17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3" xfId="0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1" fontId="0" fillId="0" borderId="18" xfId="0" applyNumberForma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16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1" fontId="0" fillId="0" borderId="21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22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64" fontId="0" fillId="0" borderId="23" xfId="0" applyNumberFormat="1" applyBorder="1" applyAlignment="1">
      <alignment/>
    </xf>
    <xf numFmtId="0" fontId="7" fillId="0" borderId="12" xfId="0" applyFont="1" applyBorder="1" applyAlignment="1">
      <alignment horizontal="center" vertical="center" textRotation="90"/>
    </xf>
    <xf numFmtId="164" fontId="7" fillId="0" borderId="15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1" fontId="7" fillId="0" borderId="24" xfId="0" applyNumberFormat="1" applyFont="1" applyBorder="1" applyAlignment="1">
      <alignment horizontal="center" vertical="center" textRotation="90"/>
    </xf>
    <xf numFmtId="164" fontId="7" fillId="0" borderId="25" xfId="0" applyNumberFormat="1" applyFont="1" applyBorder="1" applyAlignment="1">
      <alignment horizontal="center" vertical="center" textRotation="90"/>
    </xf>
    <xf numFmtId="164" fontId="7" fillId="0" borderId="24" xfId="0" applyNumberFormat="1" applyFont="1" applyBorder="1" applyAlignment="1">
      <alignment horizontal="center" vertical="center" textRotation="90"/>
    </xf>
    <xf numFmtId="164" fontId="7" fillId="0" borderId="26" xfId="0" applyNumberFormat="1" applyFont="1" applyBorder="1" applyAlignment="1">
      <alignment horizontal="center" vertical="center" textRotation="90"/>
    </xf>
    <xf numFmtId="164" fontId="7" fillId="0" borderId="27" xfId="0" applyNumberFormat="1" applyFont="1" applyBorder="1" applyAlignment="1">
      <alignment horizontal="center" vertical="center" textRotation="90"/>
    </xf>
    <xf numFmtId="0" fontId="7" fillId="0" borderId="28" xfId="0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" fontId="1" fillId="0" borderId="34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64" fontId="0" fillId="0" borderId="35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 indent="2"/>
    </xf>
    <xf numFmtId="0" fontId="0" fillId="0" borderId="36" xfId="0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1" fontId="0" fillId="0" borderId="19" xfId="0" applyNumberForma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19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" fontId="0" fillId="0" borderId="19" xfId="0" applyNumberForma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19" xfId="0" applyFont="1" applyBorder="1" applyAlignment="1">
      <alignment horizontal="center" vertical="center"/>
    </xf>
    <xf numFmtId="164" fontId="7" fillId="0" borderId="33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0" fontId="3" fillId="0" borderId="32" xfId="0" applyFont="1" applyBorder="1" applyAlignment="1">
      <alignment horizontal="center"/>
    </xf>
    <xf numFmtId="1" fontId="0" fillId="0" borderId="34" xfId="0" applyNumberFormat="1" applyFont="1" applyBorder="1" applyAlignment="1">
      <alignment/>
    </xf>
    <xf numFmtId="1" fontId="0" fillId="0" borderId="21" xfId="0" applyNumberFormat="1" applyBorder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1" fontId="0" fillId="0" borderId="30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31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18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0" xfId="0" applyBorder="1" applyAlignment="1">
      <alignment/>
    </xf>
    <xf numFmtId="1" fontId="0" fillId="0" borderId="40" xfId="0" applyNumberForma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1" fontId="0" fillId="0" borderId="43" xfId="0" applyNumberForma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0" fillId="0" borderId="19" xfId="0" applyNumberFormat="1" applyFill="1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164" fontId="0" fillId="0" borderId="29" xfId="0" applyNumberFormat="1" applyFill="1" applyBorder="1" applyAlignment="1">
      <alignment/>
    </xf>
    <xf numFmtId="2" fontId="1" fillId="0" borderId="47" xfId="0" applyNumberFormat="1" applyFont="1" applyBorder="1" applyAlignment="1">
      <alignment horizontal="center"/>
    </xf>
    <xf numFmtId="164" fontId="0" fillId="0" borderId="40" xfId="0" applyNumberFormat="1" applyBorder="1" applyAlignment="1">
      <alignment/>
    </xf>
    <xf numFmtId="164" fontId="0" fillId="0" borderId="4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47" xfId="0" applyNumberFormat="1" applyBorder="1" applyAlignment="1">
      <alignment/>
    </xf>
    <xf numFmtId="2" fontId="1" fillId="0" borderId="42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164" fontId="7" fillId="0" borderId="49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2" fontId="7" fillId="0" borderId="50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" fontId="1" fillId="0" borderId="13" xfId="0" applyNumberFormat="1" applyFont="1" applyBorder="1" applyAlignment="1">
      <alignment/>
    </xf>
    <xf numFmtId="1" fontId="1" fillId="0" borderId="51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4" fontId="8" fillId="0" borderId="21" xfId="0" applyNumberFormat="1" applyFont="1" applyBorder="1" applyAlignment="1">
      <alignment/>
    </xf>
    <xf numFmtId="164" fontId="7" fillId="0" borderId="50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1" fontId="1" fillId="0" borderId="52" xfId="0" applyNumberFormat="1" applyFont="1" applyBorder="1" applyAlignment="1">
      <alignment/>
    </xf>
    <xf numFmtId="164" fontId="8" fillId="0" borderId="51" xfId="0" applyNumberFormat="1" applyFont="1" applyBorder="1" applyAlignment="1">
      <alignment/>
    </xf>
    <xf numFmtId="164" fontId="8" fillId="0" borderId="53" xfId="0" applyNumberFormat="1" applyFont="1" applyBorder="1" applyAlignment="1">
      <alignment/>
    </xf>
    <xf numFmtId="164" fontId="8" fillId="0" borderId="36" xfId="0" applyNumberFormat="1" applyFont="1" applyBorder="1" applyAlignment="1">
      <alignment/>
    </xf>
    <xf numFmtId="164" fontId="8" fillId="0" borderId="37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5" fillId="0" borderId="19" xfId="0" applyNumberFormat="1" applyFont="1" applyBorder="1" applyAlignment="1">
      <alignment horizontal="center" vertical="top"/>
    </xf>
    <xf numFmtId="164" fontId="1" fillId="0" borderId="4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/>
    </xf>
    <xf numFmtId="164" fontId="1" fillId="0" borderId="53" xfId="0" applyNumberFormat="1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3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8" fillId="0" borderId="54" xfId="0" applyNumberFormat="1" applyFont="1" applyBorder="1" applyAlignment="1">
      <alignment horizontal="center"/>
    </xf>
    <xf numFmtId="164" fontId="8" fillId="0" borderId="40" xfId="0" applyNumberFormat="1" applyFont="1" applyBorder="1" applyAlignment="1">
      <alignment horizontal="center"/>
    </xf>
    <xf numFmtId="164" fontId="17" fillId="0" borderId="35" xfId="0" applyNumberFormat="1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" fontId="4" fillId="0" borderId="55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vertical="center" textRotation="90"/>
    </xf>
    <xf numFmtId="1" fontId="0" fillId="0" borderId="20" xfId="0" applyNumberFormat="1" applyFont="1" applyBorder="1" applyAlignment="1">
      <alignment vertical="center" textRotation="90"/>
    </xf>
    <xf numFmtId="1" fontId="23" fillId="0" borderId="14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3" fillId="0" borderId="17" xfId="0" applyNumberFormat="1" applyFont="1" applyBorder="1" applyAlignment="1">
      <alignment horizontal="center"/>
    </xf>
    <xf numFmtId="1" fontId="0" fillId="0" borderId="52" xfId="0" applyNumberFormat="1" applyFont="1" applyBorder="1" applyAlignment="1">
      <alignment horizontal="center" vertical="center" textRotation="90"/>
    </xf>
    <xf numFmtId="1" fontId="0" fillId="0" borderId="51" xfId="0" applyNumberFormat="1" applyFont="1" applyBorder="1" applyAlignment="1">
      <alignment horizontal="center" vertical="center" textRotation="90"/>
    </xf>
    <xf numFmtId="0" fontId="16" fillId="0" borderId="30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19" xfId="0" applyNumberFormat="1" applyFont="1" applyFill="1" applyBorder="1" applyAlignment="1">
      <alignment/>
    </xf>
    <xf numFmtId="1" fontId="0" fillId="0" borderId="40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1" fillId="0" borderId="58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60" xfId="0" applyFont="1" applyBorder="1" applyAlignment="1">
      <alignment/>
    </xf>
    <xf numFmtId="0" fontId="0" fillId="32" borderId="23" xfId="0" applyFill="1" applyBorder="1" applyAlignment="1">
      <alignment horizontal="center"/>
    </xf>
    <xf numFmtId="1" fontId="0" fillId="32" borderId="40" xfId="0" applyNumberFormat="1" applyFill="1" applyBorder="1" applyAlignment="1">
      <alignment/>
    </xf>
    <xf numFmtId="1" fontId="0" fillId="32" borderId="18" xfId="0" applyNumberFormat="1" applyFill="1" applyBorder="1" applyAlignment="1">
      <alignment/>
    </xf>
    <xf numFmtId="164" fontId="0" fillId="32" borderId="23" xfId="0" applyNumberFormat="1" applyFill="1" applyBorder="1" applyAlignment="1">
      <alignment/>
    </xf>
    <xf numFmtId="164" fontId="0" fillId="32" borderId="19" xfId="0" applyNumberFormat="1" applyFill="1" applyBorder="1" applyAlignment="1">
      <alignment/>
    </xf>
    <xf numFmtId="0" fontId="0" fillId="32" borderId="19" xfId="0" applyFill="1" applyBorder="1" applyAlignment="1">
      <alignment/>
    </xf>
    <xf numFmtId="164" fontId="0" fillId="32" borderId="35" xfId="0" applyNumberFormat="1" applyFill="1" applyBorder="1" applyAlignment="1">
      <alignment/>
    </xf>
    <xf numFmtId="2" fontId="1" fillId="32" borderId="42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1" fontId="1" fillId="0" borderId="17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32" borderId="16" xfId="0" applyFont="1" applyFill="1" applyBorder="1" applyAlignment="1">
      <alignment/>
    </xf>
    <xf numFmtId="1" fontId="0" fillId="32" borderId="0" xfId="0" applyNumberFormat="1" applyFill="1" applyBorder="1" applyAlignment="1">
      <alignment/>
    </xf>
    <xf numFmtId="1" fontId="1" fillId="32" borderId="34" xfId="0" applyNumberFormat="1" applyFont="1" applyFill="1" applyBorder="1" applyAlignment="1">
      <alignment/>
    </xf>
    <xf numFmtId="1" fontId="1" fillId="32" borderId="13" xfId="0" applyNumberFormat="1" applyFont="1" applyFill="1" applyBorder="1" applyAlignment="1">
      <alignment/>
    </xf>
    <xf numFmtId="0" fontId="1" fillId="32" borderId="16" xfId="0" applyFont="1" applyFill="1" applyBorder="1" applyAlignment="1">
      <alignment horizontal="center"/>
    </xf>
    <xf numFmtId="1" fontId="0" fillId="32" borderId="30" xfId="0" applyNumberFormat="1" applyFill="1" applyBorder="1" applyAlignment="1">
      <alignment/>
    </xf>
    <xf numFmtId="0" fontId="0" fillId="32" borderId="15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164" fontId="7" fillId="32" borderId="15" xfId="0" applyNumberFormat="1" applyFont="1" applyFill="1" applyBorder="1" applyAlignment="1">
      <alignment/>
    </xf>
    <xf numFmtId="164" fontId="7" fillId="32" borderId="0" xfId="0" applyNumberFormat="1" applyFont="1" applyFill="1" applyBorder="1" applyAlignment="1">
      <alignment/>
    </xf>
    <xf numFmtId="164" fontId="7" fillId="32" borderId="30" xfId="0" applyNumberFormat="1" applyFont="1" applyFill="1" applyBorder="1" applyAlignment="1">
      <alignment/>
    </xf>
    <xf numFmtId="164" fontId="8" fillId="32" borderId="0" xfId="0" applyNumberFormat="1" applyFont="1" applyFill="1" applyBorder="1" applyAlignment="1">
      <alignment/>
    </xf>
    <xf numFmtId="164" fontId="8" fillId="32" borderId="36" xfId="0" applyNumberFormat="1" applyFont="1" applyFill="1" applyBorder="1" applyAlignment="1">
      <alignment/>
    </xf>
    <xf numFmtId="164" fontId="8" fillId="32" borderId="13" xfId="0" applyNumberFormat="1" applyFont="1" applyFill="1" applyBorder="1" applyAlignment="1">
      <alignment/>
    </xf>
    <xf numFmtId="1" fontId="0" fillId="32" borderId="19" xfId="0" applyNumberFormat="1" applyFill="1" applyBorder="1" applyAlignment="1">
      <alignment/>
    </xf>
    <xf numFmtId="0" fontId="0" fillId="32" borderId="19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1" fillId="32" borderId="42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40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164" fontId="1" fillId="32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36"/>
  <sheetViews>
    <sheetView zoomScalePageLayoutView="0" workbookViewId="0" topLeftCell="A1">
      <selection activeCell="C12" sqref="C12"/>
    </sheetView>
  </sheetViews>
  <sheetFormatPr defaultColWidth="8.875" defaultRowHeight="12.75"/>
  <cols>
    <col min="1" max="1" width="5.625" style="7" customWidth="1"/>
    <col min="2" max="2" width="7.875" style="7" customWidth="1"/>
    <col min="3" max="3" width="10.75390625" style="7" customWidth="1"/>
    <col min="4" max="6" width="8.875" style="48" hidden="1" customWidth="1"/>
    <col min="7" max="24" width="8.875" style="7" hidden="1" customWidth="1"/>
    <col min="25" max="25" width="12.875" style="7" customWidth="1"/>
    <col min="26" max="26" width="2.25390625" style="7" customWidth="1"/>
    <col min="27" max="27" width="4.25390625" style="7" customWidth="1"/>
    <col min="28" max="28" width="9.75390625" style="7" customWidth="1"/>
    <col min="29" max="29" width="0.875" style="7" hidden="1" customWidth="1"/>
    <col min="30" max="42" width="8.875" style="7" hidden="1" customWidth="1"/>
    <col min="43" max="43" width="0.12890625" style="7" hidden="1" customWidth="1"/>
    <col min="44" max="44" width="9.875" style="7" customWidth="1"/>
    <col min="45" max="45" width="1.12109375" style="7" customWidth="1"/>
    <col min="46" max="46" width="4.625" style="7" customWidth="1"/>
    <col min="47" max="47" width="10.625" style="7" customWidth="1"/>
    <col min="48" max="48" width="9.75390625" style="7" customWidth="1"/>
    <col min="49" max="49" width="2.75390625" style="7" customWidth="1"/>
    <col min="50" max="50" width="8.875" style="7" customWidth="1"/>
    <col min="51" max="51" width="11.75390625" style="7" hidden="1" customWidth="1"/>
    <col min="52" max="16384" width="8.875" style="7" customWidth="1"/>
  </cols>
  <sheetData>
    <row r="1" spans="2:48" ht="27.75" customHeight="1">
      <c r="B1" s="201" t="s">
        <v>66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</row>
    <row r="2" spans="2:48" ht="20.25">
      <c r="B2" s="202" t="s">
        <v>77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</row>
    <row r="3" spans="2:48" ht="15.75">
      <c r="B3" s="203" t="s">
        <v>150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</row>
    <row r="4" spans="2:48" ht="15.75" customHeight="1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</row>
    <row r="5" spans="2:48" ht="12.75">
      <c r="B5" s="14"/>
      <c r="C5" s="8"/>
      <c r="D5" s="10"/>
      <c r="E5" s="10"/>
      <c r="F5" s="54"/>
      <c r="G5" s="9"/>
      <c r="H5" s="9"/>
      <c r="I5" s="9"/>
      <c r="J5" s="9"/>
      <c r="K5" s="9"/>
      <c r="L5" s="9"/>
      <c r="M5" s="9"/>
      <c r="N5" s="9"/>
      <c r="O5" s="9"/>
      <c r="P5" s="8"/>
      <c r="Q5" s="8"/>
      <c r="R5" s="8"/>
      <c r="S5" s="8"/>
      <c r="T5" s="8"/>
      <c r="U5" s="8"/>
      <c r="V5" s="8"/>
      <c r="W5" s="8"/>
      <c r="X5" s="10"/>
      <c r="Y5" s="10"/>
      <c r="Z5" s="10"/>
      <c r="AA5" s="10"/>
      <c r="AB5" s="10"/>
      <c r="AC5" s="8"/>
      <c r="AD5" s="8"/>
      <c r="AE5" s="8"/>
      <c r="AF5" s="8"/>
      <c r="AG5" s="8"/>
      <c r="AH5" s="8"/>
      <c r="AI5" s="8"/>
      <c r="AJ5" s="8"/>
      <c r="AK5" s="8"/>
      <c r="AL5" s="9"/>
      <c r="AM5" s="9"/>
      <c r="AN5" s="9"/>
      <c r="AO5" s="9"/>
      <c r="AP5" s="8"/>
      <c r="AQ5" s="8"/>
      <c r="AR5" s="11"/>
      <c r="AS5" s="12"/>
      <c r="AT5" s="12"/>
      <c r="AU5" s="12"/>
      <c r="AV5" s="13"/>
    </row>
    <row r="6" spans="2:48" ht="12.75">
      <c r="B6" s="14"/>
      <c r="C6" s="140" t="s">
        <v>163</v>
      </c>
      <c r="D6" s="10"/>
      <c r="E6" s="10"/>
      <c r="F6" s="54"/>
      <c r="G6" s="9"/>
      <c r="H6" s="9"/>
      <c r="I6" s="9"/>
      <c r="J6" s="9"/>
      <c r="K6" s="9"/>
      <c r="L6" s="9"/>
      <c r="M6" s="9"/>
      <c r="N6" s="9"/>
      <c r="O6" s="9"/>
      <c r="P6" s="8"/>
      <c r="Q6" s="8"/>
      <c r="R6" s="8"/>
      <c r="S6" s="8"/>
      <c r="T6" s="8"/>
      <c r="U6" s="8"/>
      <c r="V6" s="8"/>
      <c r="W6" s="8"/>
      <c r="X6" s="10"/>
      <c r="Y6" s="10"/>
      <c r="Z6" s="10"/>
      <c r="AA6" s="10"/>
      <c r="AB6" s="10"/>
      <c r="AC6" s="8"/>
      <c r="AD6" s="8"/>
      <c r="AE6" s="8"/>
      <c r="AF6" s="8"/>
      <c r="AG6" s="8"/>
      <c r="AH6" s="8"/>
      <c r="AI6" s="8"/>
      <c r="AJ6" s="8"/>
      <c r="AK6" s="8"/>
      <c r="AL6" s="9"/>
      <c r="AM6" s="9"/>
      <c r="AN6" s="9"/>
      <c r="AO6" s="9"/>
      <c r="AP6" s="8"/>
      <c r="AQ6" s="8"/>
      <c r="AR6" s="8" t="s">
        <v>143</v>
      </c>
      <c r="AS6" s="12"/>
      <c r="AT6" s="12"/>
      <c r="AU6" s="12"/>
      <c r="AV6" s="13"/>
    </row>
    <row r="7" spans="2:48" ht="12.75">
      <c r="B7" s="14"/>
      <c r="C7" s="8"/>
      <c r="D7" s="10"/>
      <c r="E7" s="10"/>
      <c r="F7" s="54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10"/>
      <c r="Y7" s="10"/>
      <c r="Z7" s="10"/>
      <c r="AA7" s="10"/>
      <c r="AB7" s="10"/>
      <c r="AC7" s="8"/>
      <c r="AD7" s="8"/>
      <c r="AE7" s="8"/>
      <c r="AF7" s="8"/>
      <c r="AG7" s="8"/>
      <c r="AH7" s="8"/>
      <c r="AI7" s="8"/>
      <c r="AJ7" s="8"/>
      <c r="AK7" s="8"/>
      <c r="AL7" s="9"/>
      <c r="AM7" s="9"/>
      <c r="AN7" s="9"/>
      <c r="AO7" s="9"/>
      <c r="AP7" s="8"/>
      <c r="AQ7" s="8"/>
      <c r="AR7" s="8"/>
      <c r="AS7" s="12"/>
      <c r="AT7" s="12"/>
      <c r="AU7" s="12"/>
      <c r="AV7" s="13"/>
    </row>
    <row r="8" spans="2:43" ht="12.75">
      <c r="B8" s="8"/>
      <c r="C8" s="8"/>
      <c r="D8" s="10"/>
      <c r="E8" s="10"/>
      <c r="F8" s="54"/>
      <c r="G8" s="9"/>
      <c r="H8" s="9"/>
      <c r="I8" s="9"/>
      <c r="J8" s="9"/>
      <c r="K8" s="9"/>
      <c r="L8" s="9"/>
      <c r="M8" s="9"/>
      <c r="N8" s="9"/>
      <c r="O8" s="9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8"/>
      <c r="AQ8" s="8"/>
    </row>
    <row r="9" spans="2:43" ht="20.25">
      <c r="B9" s="17" t="s">
        <v>67</v>
      </c>
      <c r="D9" s="10"/>
      <c r="E9" s="10"/>
      <c r="F9" s="54"/>
      <c r="G9" s="9"/>
      <c r="H9" s="9"/>
      <c r="I9" s="9"/>
      <c r="J9" s="9"/>
      <c r="K9" s="9"/>
      <c r="L9" s="9"/>
      <c r="M9" s="9"/>
      <c r="N9" s="9"/>
      <c r="O9" s="9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9"/>
      <c r="AM9" s="9"/>
      <c r="AN9" s="9"/>
      <c r="AO9" s="9"/>
      <c r="AP9" s="8"/>
      <c r="AQ9" s="8"/>
    </row>
    <row r="10" spans="2:50" ht="15">
      <c r="B10" s="18"/>
      <c r="D10" s="10"/>
      <c r="E10" s="10"/>
      <c r="F10" s="54"/>
      <c r="G10" s="9"/>
      <c r="H10" s="9"/>
      <c r="I10" s="9"/>
      <c r="J10" s="9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  <c r="AM10" s="9"/>
      <c r="AN10" s="9"/>
      <c r="AO10" s="9"/>
      <c r="AP10" s="8"/>
      <c r="AQ10" s="8"/>
      <c r="AU10" s="199"/>
      <c r="AV10" s="199"/>
      <c r="AW10" s="19"/>
      <c r="AX10" s="45"/>
    </row>
    <row r="11" spans="2:53" ht="15">
      <c r="B11" s="18" t="s">
        <v>118</v>
      </c>
      <c r="D11" s="10"/>
      <c r="E11" s="10"/>
      <c r="F11" s="54"/>
      <c r="G11" s="9"/>
      <c r="H11" s="9"/>
      <c r="I11" s="9"/>
      <c r="J11" s="9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  <c r="AM11" s="9"/>
      <c r="AN11" s="9"/>
      <c r="AO11" s="9"/>
      <c r="AP11" s="8"/>
      <c r="AQ11" s="8"/>
      <c r="AU11" s="112">
        <f>repre!AM27</f>
        <v>4820</v>
      </c>
      <c r="AV11" s="67" t="s">
        <v>128</v>
      </c>
      <c r="AW11" s="19"/>
      <c r="AX11" s="45"/>
      <c r="BA11" s="84"/>
    </row>
    <row r="12" spans="2:50" ht="15">
      <c r="B12" s="18" t="s">
        <v>139</v>
      </c>
      <c r="D12" s="10"/>
      <c r="E12" s="10"/>
      <c r="F12" s="54"/>
      <c r="G12" s="9"/>
      <c r="H12" s="9"/>
      <c r="I12" s="9"/>
      <c r="J12" s="9"/>
      <c r="K12" s="9"/>
      <c r="L12" s="9"/>
      <c r="M12" s="9"/>
      <c r="N12" s="9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/>
      <c r="AM12" s="9"/>
      <c r="AN12" s="9"/>
      <c r="AO12" s="9"/>
      <c r="AP12" s="8"/>
      <c r="AQ12" s="8"/>
      <c r="AU12" s="112">
        <f>MČR!R34</f>
        <v>3176</v>
      </c>
      <c r="AV12" s="67" t="s">
        <v>128</v>
      </c>
      <c r="AW12" s="19"/>
      <c r="AX12" s="45"/>
    </row>
    <row r="13" spans="2:50" ht="15">
      <c r="B13" s="18" t="s">
        <v>140</v>
      </c>
      <c r="D13" s="10"/>
      <c r="E13" s="10"/>
      <c r="F13" s="54"/>
      <c r="G13" s="9"/>
      <c r="H13" s="9"/>
      <c r="I13" s="9"/>
      <c r="J13" s="9"/>
      <c r="K13" s="9"/>
      <c r="L13" s="9"/>
      <c r="M13" s="9"/>
      <c r="N13" s="9"/>
      <c r="O13" s="9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9"/>
      <c r="AM13" s="9"/>
      <c r="AN13" s="9"/>
      <c r="AO13" s="9"/>
      <c r="AP13" s="8"/>
      <c r="AQ13" s="8"/>
      <c r="AU13" s="112">
        <f>ČP!P29</f>
        <v>946</v>
      </c>
      <c r="AV13" s="67" t="s">
        <v>128</v>
      </c>
      <c r="AW13" s="19"/>
      <c r="AX13" s="45"/>
    </row>
    <row r="14" spans="2:49" ht="15">
      <c r="B14" s="18" t="s">
        <v>68</v>
      </c>
      <c r="D14" s="10"/>
      <c r="E14" s="10"/>
      <c r="F14" s="54"/>
      <c r="G14" s="9"/>
      <c r="H14" s="9"/>
      <c r="I14" s="9"/>
      <c r="J14" s="9"/>
      <c r="K14" s="9"/>
      <c r="L14" s="9"/>
      <c r="M14" s="9"/>
      <c r="N14" s="9"/>
      <c r="O14" s="9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  <c r="AM14" s="9"/>
      <c r="AN14" s="9"/>
      <c r="AO14" s="9"/>
      <c r="AP14" s="8"/>
      <c r="AQ14" s="8"/>
      <c r="AU14" s="49">
        <v>3580</v>
      </c>
      <c r="AV14" s="67" t="s">
        <v>128</v>
      </c>
      <c r="AW14" s="19"/>
    </row>
    <row r="15" spans="2:53" ht="15">
      <c r="B15" s="131" t="s">
        <v>141</v>
      </c>
      <c r="C15" s="132"/>
      <c r="D15" s="132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6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M15" s="9"/>
      <c r="AN15" s="9"/>
      <c r="AO15" s="9"/>
      <c r="AP15" s="8"/>
      <c r="AQ15" s="8"/>
      <c r="AV15" s="55"/>
      <c r="AW15" s="19"/>
      <c r="BA15" s="68"/>
    </row>
    <row r="16" spans="2:53" ht="12.75">
      <c r="B16" s="16"/>
      <c r="D16" s="10"/>
      <c r="E16" s="10"/>
      <c r="F16" s="54"/>
      <c r="G16" s="9"/>
      <c r="H16" s="9"/>
      <c r="I16" s="9"/>
      <c r="J16" s="9"/>
      <c r="K16" s="9"/>
      <c r="L16" s="9"/>
      <c r="M16" s="9"/>
      <c r="N16" s="9"/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9"/>
      <c r="AM16" s="9"/>
      <c r="AN16" s="9"/>
      <c r="AO16" s="9"/>
      <c r="AP16" s="8"/>
      <c r="AQ16" s="8"/>
      <c r="AV16" s="55"/>
      <c r="AW16" s="19"/>
      <c r="BA16" s="68"/>
    </row>
    <row r="17" spans="2:49" ht="18">
      <c r="B17" s="20" t="s">
        <v>69</v>
      </c>
      <c r="D17" s="10"/>
      <c r="E17" s="10"/>
      <c r="F17" s="54"/>
      <c r="G17" s="9"/>
      <c r="H17" s="9"/>
      <c r="I17" s="9"/>
      <c r="J17" s="9"/>
      <c r="K17" s="9"/>
      <c r="L17" s="9"/>
      <c r="M17" s="9"/>
      <c r="N17" s="9"/>
      <c r="O17" s="9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9"/>
      <c r="AM17" s="9"/>
      <c r="AN17" s="9"/>
      <c r="AO17" s="9"/>
      <c r="AP17" s="8"/>
      <c r="AQ17" s="8"/>
      <c r="AU17" s="34">
        <f>SUM(AU11:AU17)</f>
        <v>12522</v>
      </c>
      <c r="AV17" s="56"/>
      <c r="AW17" s="19"/>
    </row>
    <row r="18" spans="2:48" ht="12.75" customHeight="1">
      <c r="B18" s="20"/>
      <c r="D18" s="10"/>
      <c r="E18" s="10"/>
      <c r="F18" s="54"/>
      <c r="G18" s="9"/>
      <c r="H18" s="9"/>
      <c r="I18" s="9"/>
      <c r="J18" s="9"/>
      <c r="K18" s="9"/>
      <c r="L18" s="9"/>
      <c r="M18" s="9"/>
      <c r="N18" s="9"/>
      <c r="O18" s="9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9"/>
      <c r="AM18" s="9"/>
      <c r="AN18" s="9"/>
      <c r="AO18" s="9"/>
      <c r="AP18" s="8"/>
      <c r="AQ18" s="8"/>
      <c r="AS18" s="114"/>
      <c r="AV18" s="34"/>
    </row>
    <row r="19" spans="2:49" ht="12.75">
      <c r="B19" s="114" t="s">
        <v>128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27"/>
    </row>
    <row r="20" spans="2:49" ht="12.75">
      <c r="B20" s="141" t="s">
        <v>156</v>
      </c>
      <c r="C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114"/>
      <c r="AT20" s="114"/>
      <c r="AU20" s="114"/>
      <c r="AV20" s="114"/>
      <c r="AW20" s="27"/>
    </row>
    <row r="21" spans="2:49" ht="15">
      <c r="B21" s="124" t="s">
        <v>136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33"/>
      <c r="AT21" s="114"/>
      <c r="AU21" s="114"/>
      <c r="AV21" s="114"/>
      <c r="AW21" s="27"/>
    </row>
    <row r="22" spans="2:49" ht="15">
      <c r="B22" s="124" t="s">
        <v>137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48"/>
      <c r="AT22" s="33"/>
      <c r="AU22" s="33"/>
      <c r="AV22" s="33"/>
      <c r="AW22" s="48"/>
    </row>
    <row r="23" spans="2:49" ht="15">
      <c r="B23" s="125" t="s">
        <v>138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113"/>
      <c r="AT23" s="48"/>
      <c r="AU23" s="48"/>
      <c r="AV23" s="48"/>
      <c r="AW23" s="113"/>
    </row>
    <row r="24" spans="45:49" ht="15">
      <c r="AS24" s="113"/>
      <c r="AT24" s="113"/>
      <c r="AU24" s="113"/>
      <c r="AV24" s="113"/>
      <c r="AW24" s="113"/>
    </row>
    <row r="25" spans="45:49" ht="15">
      <c r="AS25" s="36"/>
      <c r="AT25" s="113"/>
      <c r="AU25" s="113"/>
      <c r="AV25" s="113"/>
      <c r="AW25" s="36"/>
    </row>
    <row r="26" spans="45:49" ht="14.25">
      <c r="AS26" s="36"/>
      <c r="AT26" s="36"/>
      <c r="AU26" s="36"/>
      <c r="AV26" s="36"/>
      <c r="AW26" s="36"/>
    </row>
    <row r="27" spans="2:48" ht="14.2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48"/>
      <c r="AT27" s="36"/>
      <c r="AU27" s="36"/>
      <c r="AV27" s="36"/>
    </row>
    <row r="28" spans="2:49" s="39" customFormat="1" ht="15">
      <c r="B28" s="48" t="s">
        <v>91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35"/>
      <c r="AT28" s="48"/>
      <c r="AU28" s="48"/>
      <c r="AV28" s="48"/>
      <c r="AW28" s="35"/>
    </row>
    <row r="29" spans="2:48" ht="1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T29" s="35"/>
      <c r="AU29" s="35"/>
      <c r="AV29" s="35"/>
    </row>
    <row r="34" ht="15" customHeight="1"/>
    <row r="35" spans="2:7" ht="15" customHeight="1">
      <c r="B35" s="199"/>
      <c r="C35" s="199"/>
      <c r="D35" s="199"/>
      <c r="E35" s="199"/>
      <c r="F35" s="199"/>
      <c r="G35" s="199"/>
    </row>
    <row r="36" spans="2:7" ht="14.25">
      <c r="B36" s="200"/>
      <c r="C36" s="200"/>
      <c r="D36" s="200"/>
      <c r="E36" s="200"/>
      <c r="F36" s="200"/>
      <c r="G36" s="200"/>
    </row>
  </sheetData>
  <sheetProtection/>
  <mergeCells count="7">
    <mergeCell ref="B35:G35"/>
    <mergeCell ref="B36:G36"/>
    <mergeCell ref="B1:AV1"/>
    <mergeCell ref="AU10:AV10"/>
    <mergeCell ref="B2:AV2"/>
    <mergeCell ref="B3:AV3"/>
    <mergeCell ref="B4:AV4"/>
  </mergeCells>
  <printOptions horizontalCentered="1"/>
  <pageMargins left="0.5905511811023623" right="0.5905511811023623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"/>
  <sheetViews>
    <sheetView zoomScale="80" zoomScaleNormal="80"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B19" sqref="B19:AM19"/>
    </sheetView>
  </sheetViews>
  <sheetFormatPr defaultColWidth="9.00390625" defaultRowHeight="12.75"/>
  <cols>
    <col min="1" max="1" width="4.25390625" style="29" customWidth="1"/>
    <col min="2" max="2" width="5.875" style="29" customWidth="1"/>
    <col min="3" max="3" width="9.625" style="29" customWidth="1"/>
    <col min="4" max="7" width="5.125" style="30" customWidth="1"/>
    <col min="8" max="8" width="6.00390625" style="29" customWidth="1"/>
    <col min="9" max="9" width="5.75390625" style="29" customWidth="1"/>
    <col min="10" max="15" width="5.125" style="29" customWidth="1"/>
    <col min="16" max="16" width="5.75390625" style="29" customWidth="1"/>
    <col min="17" max="17" width="5.125" style="29" customWidth="1"/>
    <col min="18" max="19" width="5.125" style="29" hidden="1" customWidth="1"/>
    <col min="20" max="23" width="5.125" style="29" customWidth="1"/>
    <col min="24" max="24" width="5.375" style="29" customWidth="1"/>
    <col min="25" max="25" width="8.875" style="29" customWidth="1"/>
    <col min="26" max="30" width="5.125" style="29" customWidth="1"/>
    <col min="31" max="31" width="5.75390625" style="29" customWidth="1"/>
    <col min="32" max="37" width="5.125" style="29" customWidth="1"/>
    <col min="38" max="38" width="5.75390625" style="29" customWidth="1"/>
    <col min="39" max="39" width="7.25390625" style="29" customWidth="1"/>
    <col min="40" max="16384" width="9.125" style="29" customWidth="1"/>
  </cols>
  <sheetData>
    <row r="1" spans="2:39" ht="26.25">
      <c r="B1" s="207" t="s">
        <v>151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</row>
    <row r="2" spans="2:39" ht="13.5" thickBot="1">
      <c r="B2" s="211" t="s">
        <v>105</v>
      </c>
      <c r="C2" s="211" t="s">
        <v>64</v>
      </c>
      <c r="D2" s="213" t="s">
        <v>129</v>
      </c>
      <c r="E2" s="213"/>
      <c r="F2" s="213"/>
      <c r="G2" s="213"/>
      <c r="H2" s="213"/>
      <c r="I2" s="214"/>
      <c r="J2" s="213" t="s">
        <v>130</v>
      </c>
      <c r="K2" s="213"/>
      <c r="L2" s="213"/>
      <c r="M2" s="213"/>
      <c r="N2" s="213"/>
      <c r="O2" s="213"/>
      <c r="P2" s="214"/>
      <c r="Q2" s="213" t="s">
        <v>159</v>
      </c>
      <c r="R2" s="213"/>
      <c r="S2" s="213"/>
      <c r="T2" s="213"/>
      <c r="U2" s="213"/>
      <c r="V2" s="213"/>
      <c r="W2" s="213"/>
      <c r="X2" s="213"/>
      <c r="Y2" s="214"/>
      <c r="Z2" s="213" t="s">
        <v>161</v>
      </c>
      <c r="AA2" s="213"/>
      <c r="AB2" s="213"/>
      <c r="AC2" s="213"/>
      <c r="AD2" s="213"/>
      <c r="AE2" s="214"/>
      <c r="AF2" s="208" t="s">
        <v>148</v>
      </c>
      <c r="AG2" s="209"/>
      <c r="AH2" s="209"/>
      <c r="AI2" s="209"/>
      <c r="AJ2" s="209"/>
      <c r="AK2" s="209"/>
      <c r="AL2" s="210"/>
      <c r="AM2" s="211" t="s">
        <v>49</v>
      </c>
    </row>
    <row r="3" spans="2:39" ht="12.75">
      <c r="B3" s="212"/>
      <c r="C3" s="211"/>
      <c r="D3" s="116" t="s">
        <v>0</v>
      </c>
      <c r="E3" s="116" t="s">
        <v>1</v>
      </c>
      <c r="F3" s="116" t="s">
        <v>65</v>
      </c>
      <c r="G3" s="116" t="s">
        <v>102</v>
      </c>
      <c r="H3" s="146" t="s">
        <v>127</v>
      </c>
      <c r="I3" s="156" t="s">
        <v>70</v>
      </c>
      <c r="J3" s="151" t="s">
        <v>0</v>
      </c>
      <c r="K3" s="116" t="s">
        <v>1</v>
      </c>
      <c r="L3" s="116" t="s">
        <v>158</v>
      </c>
      <c r="M3" s="116" t="s">
        <v>65</v>
      </c>
      <c r="N3" s="116" t="s">
        <v>102</v>
      </c>
      <c r="O3" s="146" t="s">
        <v>127</v>
      </c>
      <c r="P3" s="156" t="s">
        <v>70</v>
      </c>
      <c r="Q3" s="151" t="s">
        <v>0</v>
      </c>
      <c r="R3" s="116" t="s">
        <v>1</v>
      </c>
      <c r="S3" s="116" t="s">
        <v>65</v>
      </c>
      <c r="T3" s="116" t="s">
        <v>102</v>
      </c>
      <c r="U3" s="116" t="s">
        <v>65</v>
      </c>
      <c r="V3" s="116" t="s">
        <v>127</v>
      </c>
      <c r="W3" s="146" t="s">
        <v>160</v>
      </c>
      <c r="X3" s="146" t="s">
        <v>1</v>
      </c>
      <c r="Y3" s="156" t="s">
        <v>70</v>
      </c>
      <c r="Z3" s="151" t="s">
        <v>0</v>
      </c>
      <c r="AA3" s="116" t="s">
        <v>65</v>
      </c>
      <c r="AB3" s="116" t="s">
        <v>102</v>
      </c>
      <c r="AC3" s="116" t="s">
        <v>127</v>
      </c>
      <c r="AD3" s="146" t="s">
        <v>1</v>
      </c>
      <c r="AE3" s="156" t="s">
        <v>70</v>
      </c>
      <c r="AF3" s="151" t="s">
        <v>0</v>
      </c>
      <c r="AG3" s="151" t="s">
        <v>160</v>
      </c>
      <c r="AH3" s="116" t="s">
        <v>1</v>
      </c>
      <c r="AI3" s="116" t="s">
        <v>65</v>
      </c>
      <c r="AJ3" s="116" t="s">
        <v>102</v>
      </c>
      <c r="AK3" s="146" t="s">
        <v>127</v>
      </c>
      <c r="AL3" s="156" t="s">
        <v>70</v>
      </c>
      <c r="AM3" s="215"/>
    </row>
    <row r="4" spans="2:39" ht="12.75">
      <c r="B4" s="118">
        <v>103</v>
      </c>
      <c r="C4" s="118" t="s">
        <v>71</v>
      </c>
      <c r="D4" s="119"/>
      <c r="E4" s="119"/>
      <c r="F4" s="119"/>
      <c r="G4" s="119"/>
      <c r="H4" s="148">
        <v>72</v>
      </c>
      <c r="I4" s="157">
        <f aca="true" t="shared" si="0" ref="I4:I26">SUM(D4:H4)</f>
        <v>72</v>
      </c>
      <c r="J4" s="152"/>
      <c r="K4" s="70"/>
      <c r="L4" s="70"/>
      <c r="M4" s="70"/>
      <c r="N4" s="70"/>
      <c r="O4" s="162">
        <v>48</v>
      </c>
      <c r="P4" s="157">
        <f aca="true" t="shared" si="1" ref="P4:P26">SUM(J4:O4)</f>
        <v>48</v>
      </c>
      <c r="Q4" s="160">
        <v>10</v>
      </c>
      <c r="R4" s="117"/>
      <c r="S4" s="117"/>
      <c r="T4" s="117">
        <v>34</v>
      </c>
      <c r="U4" s="117">
        <v>28</v>
      </c>
      <c r="V4" s="117">
        <v>110</v>
      </c>
      <c r="W4" s="161">
        <v>24</v>
      </c>
      <c r="X4" s="161">
        <v>50</v>
      </c>
      <c r="Y4" s="157">
        <f aca="true" t="shared" si="2" ref="Y4:Y26">SUM(Q4:X4)</f>
        <v>256</v>
      </c>
      <c r="Z4" s="152"/>
      <c r="AA4" s="119">
        <v>88</v>
      </c>
      <c r="AB4" s="119"/>
      <c r="AC4" s="119">
        <v>108</v>
      </c>
      <c r="AD4" s="148"/>
      <c r="AE4" s="157">
        <f aca="true" t="shared" si="3" ref="AE4:AE26">SUM(Z4:AD4)</f>
        <v>196</v>
      </c>
      <c r="AF4" s="163">
        <v>18</v>
      </c>
      <c r="AG4" s="163">
        <v>33</v>
      </c>
      <c r="AH4" s="120"/>
      <c r="AI4" s="120">
        <v>120</v>
      </c>
      <c r="AJ4" s="120"/>
      <c r="AK4" s="162">
        <v>168</v>
      </c>
      <c r="AL4" s="157">
        <f aca="true" t="shared" si="4" ref="AL4:AL26">SUM(AF4:AK4)</f>
        <v>339</v>
      </c>
      <c r="AM4" s="165">
        <f>I4+P4+Y4+AE4+AL4</f>
        <v>911</v>
      </c>
    </row>
    <row r="5" spans="2:39" ht="12.75">
      <c r="B5" s="118">
        <v>119</v>
      </c>
      <c r="C5" s="118" t="s">
        <v>41</v>
      </c>
      <c r="D5" s="119"/>
      <c r="E5" s="119">
        <v>30</v>
      </c>
      <c r="F5" s="119"/>
      <c r="G5" s="119"/>
      <c r="H5" s="148"/>
      <c r="I5" s="157">
        <f t="shared" si="0"/>
        <v>30</v>
      </c>
      <c r="J5" s="153"/>
      <c r="K5" s="70"/>
      <c r="L5" s="70"/>
      <c r="M5" s="70"/>
      <c r="N5" s="134">
        <v>132</v>
      </c>
      <c r="O5" s="159"/>
      <c r="P5" s="157">
        <f t="shared" si="1"/>
        <v>132</v>
      </c>
      <c r="Q5" s="160">
        <v>62</v>
      </c>
      <c r="R5" s="117"/>
      <c r="S5" s="117"/>
      <c r="T5" s="117"/>
      <c r="U5" s="117">
        <v>74</v>
      </c>
      <c r="V5" s="117"/>
      <c r="W5" s="161"/>
      <c r="X5" s="161">
        <v>20</v>
      </c>
      <c r="Y5" s="157">
        <f t="shared" si="2"/>
        <v>156</v>
      </c>
      <c r="Z5" s="152"/>
      <c r="AA5" s="119">
        <v>126</v>
      </c>
      <c r="AB5" s="119"/>
      <c r="AC5" s="70"/>
      <c r="AD5" s="159"/>
      <c r="AE5" s="157">
        <f t="shared" si="3"/>
        <v>126</v>
      </c>
      <c r="AF5" s="160">
        <v>8</v>
      </c>
      <c r="AG5" s="160"/>
      <c r="AH5" s="117">
        <v>54</v>
      </c>
      <c r="AI5" s="117"/>
      <c r="AJ5" s="117">
        <v>70</v>
      </c>
      <c r="AK5" s="161"/>
      <c r="AL5" s="157">
        <f t="shared" si="4"/>
        <v>132</v>
      </c>
      <c r="AM5" s="165">
        <f>I5+P5+Y5+AE5+AL5</f>
        <v>576</v>
      </c>
    </row>
    <row r="6" spans="2:39" ht="12.75">
      <c r="B6" s="118">
        <v>24</v>
      </c>
      <c r="C6" s="118" t="s">
        <v>19</v>
      </c>
      <c r="D6" s="119"/>
      <c r="E6" s="119"/>
      <c r="F6" s="119"/>
      <c r="G6" s="119"/>
      <c r="H6" s="147"/>
      <c r="I6" s="157">
        <f t="shared" si="0"/>
        <v>0</v>
      </c>
      <c r="J6" s="152"/>
      <c r="K6" s="119"/>
      <c r="L6" s="119"/>
      <c r="M6" s="119"/>
      <c r="N6" s="119"/>
      <c r="O6" s="147"/>
      <c r="P6" s="157">
        <f t="shared" si="1"/>
        <v>0</v>
      </c>
      <c r="Q6" s="160"/>
      <c r="R6" s="117"/>
      <c r="S6" s="117"/>
      <c r="T6" s="134">
        <v>78</v>
      </c>
      <c r="U6" s="117">
        <v>22</v>
      </c>
      <c r="V6" s="117">
        <v>42</v>
      </c>
      <c r="W6" s="161">
        <v>24</v>
      </c>
      <c r="X6" s="161">
        <v>75</v>
      </c>
      <c r="Y6" s="157">
        <f t="shared" si="2"/>
        <v>241</v>
      </c>
      <c r="Z6" s="152"/>
      <c r="AA6" s="119">
        <v>62</v>
      </c>
      <c r="AB6" s="119">
        <v>112</v>
      </c>
      <c r="AC6" s="117">
        <v>48</v>
      </c>
      <c r="AD6" s="162"/>
      <c r="AE6" s="157">
        <f t="shared" si="3"/>
        <v>222</v>
      </c>
      <c r="AF6" s="163"/>
      <c r="AG6" s="163"/>
      <c r="AH6" s="120"/>
      <c r="AI6" s="120"/>
      <c r="AJ6" s="120"/>
      <c r="AK6" s="161">
        <v>24</v>
      </c>
      <c r="AL6" s="157">
        <f t="shared" si="4"/>
        <v>24</v>
      </c>
      <c r="AM6" s="165">
        <f>I6+P6+Y6+AE6+AL6</f>
        <v>487</v>
      </c>
    </row>
    <row r="7" spans="2:39" ht="12.75">
      <c r="B7" s="118">
        <v>52</v>
      </c>
      <c r="C7" s="118" t="s">
        <v>32</v>
      </c>
      <c r="D7" s="119"/>
      <c r="E7" s="119"/>
      <c r="F7" s="119">
        <v>96</v>
      </c>
      <c r="G7" s="119"/>
      <c r="H7" s="147"/>
      <c r="I7" s="157">
        <f t="shared" si="0"/>
        <v>96</v>
      </c>
      <c r="J7" s="152"/>
      <c r="K7" s="119"/>
      <c r="L7" s="119"/>
      <c r="M7" s="119"/>
      <c r="N7" s="119"/>
      <c r="O7" s="147"/>
      <c r="P7" s="157">
        <f t="shared" si="1"/>
        <v>0</v>
      </c>
      <c r="Q7" s="160"/>
      <c r="R7" s="117"/>
      <c r="S7" s="117"/>
      <c r="T7" s="117">
        <v>160</v>
      </c>
      <c r="U7" s="117" t="s">
        <v>128</v>
      </c>
      <c r="V7" s="117"/>
      <c r="W7" s="161"/>
      <c r="X7" s="161"/>
      <c r="Y7" s="157">
        <f t="shared" si="2"/>
        <v>160</v>
      </c>
      <c r="Z7" s="152"/>
      <c r="AA7" s="119"/>
      <c r="AB7" s="119"/>
      <c r="AC7" s="70"/>
      <c r="AD7" s="159"/>
      <c r="AE7" s="157">
        <f t="shared" si="3"/>
        <v>0</v>
      </c>
      <c r="AF7" s="163"/>
      <c r="AG7" s="163"/>
      <c r="AH7" s="120"/>
      <c r="AI7" s="120" t="s">
        <v>128</v>
      </c>
      <c r="AJ7" s="120">
        <v>140</v>
      </c>
      <c r="AK7" s="161"/>
      <c r="AL7" s="157">
        <f t="shared" si="4"/>
        <v>140</v>
      </c>
      <c r="AM7" s="165">
        <f>I7+P7+Y7+AE20+AL7</f>
        <v>396</v>
      </c>
    </row>
    <row r="8" spans="2:39" ht="12.75">
      <c r="B8" s="126">
        <v>9</v>
      </c>
      <c r="C8" s="118" t="s">
        <v>13</v>
      </c>
      <c r="D8" s="119">
        <v>34</v>
      </c>
      <c r="E8" s="119"/>
      <c r="F8" s="119"/>
      <c r="G8" s="119">
        <v>100</v>
      </c>
      <c r="H8" s="148">
        <v>18</v>
      </c>
      <c r="I8" s="157">
        <f t="shared" si="0"/>
        <v>152</v>
      </c>
      <c r="J8" s="152"/>
      <c r="K8" s="119"/>
      <c r="L8" s="119"/>
      <c r="M8" s="119">
        <v>28</v>
      </c>
      <c r="N8" s="119">
        <v>180</v>
      </c>
      <c r="O8" s="159"/>
      <c r="P8" s="157">
        <f t="shared" si="1"/>
        <v>208</v>
      </c>
      <c r="Q8" s="160"/>
      <c r="R8" s="117"/>
      <c r="S8" s="117"/>
      <c r="T8" s="117"/>
      <c r="U8" s="117"/>
      <c r="V8" s="117"/>
      <c r="W8" s="161"/>
      <c r="X8" s="161">
        <v>8</v>
      </c>
      <c r="Y8" s="157">
        <f t="shared" si="2"/>
        <v>8</v>
      </c>
      <c r="Z8" s="152"/>
      <c r="AA8" s="119"/>
      <c r="AB8" s="119"/>
      <c r="AC8" s="119"/>
      <c r="AD8" s="148"/>
      <c r="AE8" s="157">
        <f t="shared" si="3"/>
        <v>0</v>
      </c>
      <c r="AF8" s="160"/>
      <c r="AG8" s="160"/>
      <c r="AH8" s="117"/>
      <c r="AI8" s="117"/>
      <c r="AJ8" s="117"/>
      <c r="AK8" s="161"/>
      <c r="AL8" s="157">
        <f t="shared" si="4"/>
        <v>0</v>
      </c>
      <c r="AM8" s="165">
        <f aca="true" t="shared" si="5" ref="AM8:AM19">I8+P8+Y8+AE8+AL8</f>
        <v>368</v>
      </c>
    </row>
    <row r="9" spans="2:39" ht="12.75">
      <c r="B9" s="118">
        <v>116</v>
      </c>
      <c r="C9" s="118" t="s">
        <v>40</v>
      </c>
      <c r="D9" s="119"/>
      <c r="E9" s="119"/>
      <c r="F9" s="119"/>
      <c r="G9" s="119"/>
      <c r="H9" s="148"/>
      <c r="I9" s="157">
        <f t="shared" si="0"/>
        <v>0</v>
      </c>
      <c r="J9" s="153"/>
      <c r="K9" s="70"/>
      <c r="L9" s="70"/>
      <c r="M9" s="70"/>
      <c r="N9" s="70"/>
      <c r="O9" s="159"/>
      <c r="P9" s="157">
        <f t="shared" si="1"/>
        <v>0</v>
      </c>
      <c r="Q9" s="160"/>
      <c r="R9" s="117"/>
      <c r="S9" s="117"/>
      <c r="T9" s="117"/>
      <c r="U9" s="117">
        <v>48</v>
      </c>
      <c r="V9" s="117"/>
      <c r="W9" s="161"/>
      <c r="X9" s="161">
        <v>27</v>
      </c>
      <c r="Y9" s="157">
        <f t="shared" si="2"/>
        <v>75</v>
      </c>
      <c r="Z9" s="152"/>
      <c r="AA9" s="119">
        <v>144</v>
      </c>
      <c r="AB9" s="119"/>
      <c r="AC9" s="119"/>
      <c r="AD9" s="148"/>
      <c r="AE9" s="157">
        <f t="shared" si="3"/>
        <v>144</v>
      </c>
      <c r="AF9" s="160"/>
      <c r="AG9" s="160"/>
      <c r="AH9" s="117">
        <v>60</v>
      </c>
      <c r="AI9" s="117"/>
      <c r="AJ9" s="117">
        <v>62</v>
      </c>
      <c r="AK9" s="161"/>
      <c r="AL9" s="157">
        <f t="shared" si="4"/>
        <v>122</v>
      </c>
      <c r="AM9" s="165">
        <f t="shared" si="5"/>
        <v>341</v>
      </c>
    </row>
    <row r="10" spans="2:39" ht="12.75">
      <c r="B10" s="118">
        <v>57</v>
      </c>
      <c r="C10" s="118" t="s">
        <v>106</v>
      </c>
      <c r="D10" s="119"/>
      <c r="E10" s="119"/>
      <c r="F10" s="119"/>
      <c r="G10" s="119"/>
      <c r="H10" s="148"/>
      <c r="I10" s="157">
        <f t="shared" si="0"/>
        <v>0</v>
      </c>
      <c r="J10" s="153"/>
      <c r="K10" s="70"/>
      <c r="L10" s="70"/>
      <c r="M10" s="70"/>
      <c r="N10" s="70"/>
      <c r="O10" s="159"/>
      <c r="P10" s="157">
        <f t="shared" si="1"/>
        <v>0</v>
      </c>
      <c r="Q10" s="160"/>
      <c r="R10" s="117"/>
      <c r="S10" s="117"/>
      <c r="T10" s="117">
        <v>190</v>
      </c>
      <c r="U10" s="117" t="s">
        <v>128</v>
      </c>
      <c r="V10" s="117">
        <v>10</v>
      </c>
      <c r="W10" s="161"/>
      <c r="X10" s="161">
        <v>45</v>
      </c>
      <c r="Y10" s="157">
        <f t="shared" si="2"/>
        <v>245</v>
      </c>
      <c r="Z10" s="152"/>
      <c r="AA10" s="119"/>
      <c r="AB10" s="119">
        <v>26</v>
      </c>
      <c r="AC10" s="119"/>
      <c r="AD10" s="148"/>
      <c r="AE10" s="157">
        <f t="shared" si="3"/>
        <v>26</v>
      </c>
      <c r="AF10" s="163"/>
      <c r="AG10" s="163"/>
      <c r="AH10" s="120"/>
      <c r="AI10" s="120"/>
      <c r="AK10" s="161"/>
      <c r="AL10" s="157">
        <f t="shared" si="4"/>
        <v>0</v>
      </c>
      <c r="AM10" s="165">
        <f t="shared" si="5"/>
        <v>271</v>
      </c>
    </row>
    <row r="11" spans="2:39" ht="12.75">
      <c r="B11" s="118">
        <v>42</v>
      </c>
      <c r="C11" s="118" t="s">
        <v>24</v>
      </c>
      <c r="D11" s="119"/>
      <c r="E11" s="119"/>
      <c r="F11" s="119">
        <v>138</v>
      </c>
      <c r="G11" s="119"/>
      <c r="H11" s="148"/>
      <c r="I11" s="157">
        <f t="shared" si="0"/>
        <v>138</v>
      </c>
      <c r="J11" s="153"/>
      <c r="K11" s="70"/>
      <c r="L11" s="70"/>
      <c r="M11" s="70">
        <v>76</v>
      </c>
      <c r="N11" s="70"/>
      <c r="O11" s="159"/>
      <c r="P11" s="157">
        <f t="shared" si="1"/>
        <v>76</v>
      </c>
      <c r="Q11" s="160"/>
      <c r="R11" s="117"/>
      <c r="S11" s="117"/>
      <c r="T11" s="117"/>
      <c r="U11" s="117"/>
      <c r="V11" s="117"/>
      <c r="W11" s="161"/>
      <c r="X11" s="161"/>
      <c r="Y11" s="157">
        <f t="shared" si="2"/>
        <v>0</v>
      </c>
      <c r="Z11" s="152"/>
      <c r="AA11" s="119"/>
      <c r="AB11" s="119"/>
      <c r="AC11" s="119"/>
      <c r="AD11" s="148"/>
      <c r="AE11" s="157">
        <f t="shared" si="3"/>
        <v>0</v>
      </c>
      <c r="AF11" s="163"/>
      <c r="AG11" s="163"/>
      <c r="AH11" s="120"/>
      <c r="AI11" s="120"/>
      <c r="AJ11" s="120"/>
      <c r="AK11" s="161"/>
      <c r="AL11" s="157">
        <f t="shared" si="4"/>
        <v>0</v>
      </c>
      <c r="AM11" s="165">
        <f t="shared" si="5"/>
        <v>214</v>
      </c>
    </row>
    <row r="12" spans="2:39" ht="12.75">
      <c r="B12" s="118">
        <v>132</v>
      </c>
      <c r="C12" s="118" t="s">
        <v>43</v>
      </c>
      <c r="D12" s="119"/>
      <c r="E12" s="119"/>
      <c r="F12" s="119"/>
      <c r="G12" s="119">
        <v>34</v>
      </c>
      <c r="H12" s="148"/>
      <c r="I12" s="157">
        <f t="shared" si="0"/>
        <v>34</v>
      </c>
      <c r="J12" s="153"/>
      <c r="K12" s="119"/>
      <c r="L12" s="119"/>
      <c r="M12" s="119"/>
      <c r="N12" s="70"/>
      <c r="O12" s="159"/>
      <c r="P12" s="157">
        <f t="shared" si="1"/>
        <v>0</v>
      </c>
      <c r="Q12" s="160"/>
      <c r="R12" s="117"/>
      <c r="S12" s="117"/>
      <c r="T12" s="117"/>
      <c r="U12" s="117">
        <v>22</v>
      </c>
      <c r="V12" s="117"/>
      <c r="W12" s="161"/>
      <c r="X12" s="161"/>
      <c r="Y12" s="157">
        <f t="shared" si="2"/>
        <v>22</v>
      </c>
      <c r="Z12" s="152"/>
      <c r="AA12" s="119"/>
      <c r="AB12" s="119"/>
      <c r="AC12" s="119"/>
      <c r="AD12" s="148">
        <v>72</v>
      </c>
      <c r="AE12" s="157">
        <f t="shared" si="3"/>
        <v>72</v>
      </c>
      <c r="AF12" s="160"/>
      <c r="AG12" s="160"/>
      <c r="AH12" s="117">
        <v>30</v>
      </c>
      <c r="AI12" s="117">
        <v>50</v>
      </c>
      <c r="AJ12" s="117"/>
      <c r="AK12" s="164"/>
      <c r="AL12" s="157">
        <f t="shared" si="4"/>
        <v>80</v>
      </c>
      <c r="AM12" s="165">
        <f t="shared" si="5"/>
        <v>208</v>
      </c>
    </row>
    <row r="13" spans="2:39" ht="12.75">
      <c r="B13" s="118">
        <v>1</v>
      </c>
      <c r="C13" s="118" t="s">
        <v>10</v>
      </c>
      <c r="D13" s="119"/>
      <c r="E13" s="119"/>
      <c r="F13" s="119"/>
      <c r="G13" s="119"/>
      <c r="H13" s="147"/>
      <c r="I13" s="157">
        <f t="shared" si="0"/>
        <v>0</v>
      </c>
      <c r="J13" s="152"/>
      <c r="K13" s="119"/>
      <c r="L13" s="119"/>
      <c r="M13" s="119"/>
      <c r="N13" s="119"/>
      <c r="O13" s="147"/>
      <c r="P13" s="157">
        <f t="shared" si="1"/>
        <v>0</v>
      </c>
      <c r="Q13" s="160"/>
      <c r="R13" s="117"/>
      <c r="S13" s="117"/>
      <c r="T13" s="117"/>
      <c r="U13" s="117"/>
      <c r="V13" s="117"/>
      <c r="W13" s="161"/>
      <c r="X13" s="161">
        <v>20</v>
      </c>
      <c r="Y13" s="157">
        <f t="shared" si="2"/>
        <v>20</v>
      </c>
      <c r="Z13" s="152">
        <v>8</v>
      </c>
      <c r="AA13" s="119"/>
      <c r="AB13" s="119"/>
      <c r="AC13" s="70"/>
      <c r="AD13" s="159"/>
      <c r="AE13" s="157">
        <f t="shared" si="3"/>
        <v>8</v>
      </c>
      <c r="AF13" s="163">
        <v>52</v>
      </c>
      <c r="AG13" s="163">
        <v>33</v>
      </c>
      <c r="AH13" s="120">
        <v>54</v>
      </c>
      <c r="AI13" s="117">
        <v>8</v>
      </c>
      <c r="AJ13" s="117"/>
      <c r="AK13" s="161"/>
      <c r="AL13" s="157">
        <f t="shared" si="4"/>
        <v>147</v>
      </c>
      <c r="AM13" s="165">
        <f t="shared" si="5"/>
        <v>175</v>
      </c>
    </row>
    <row r="14" spans="2:39" ht="12.75">
      <c r="B14" s="118">
        <v>45</v>
      </c>
      <c r="C14" s="118" t="s">
        <v>27</v>
      </c>
      <c r="D14" s="119"/>
      <c r="E14" s="119"/>
      <c r="F14" s="119"/>
      <c r="G14" s="119">
        <v>94</v>
      </c>
      <c r="H14" s="147"/>
      <c r="I14" s="157">
        <f t="shared" si="0"/>
        <v>94</v>
      </c>
      <c r="J14" s="152"/>
      <c r="K14" s="119">
        <v>72</v>
      </c>
      <c r="L14" s="119"/>
      <c r="M14" s="119"/>
      <c r="N14" s="119"/>
      <c r="O14" s="147"/>
      <c r="P14" s="157">
        <f t="shared" si="1"/>
        <v>72</v>
      </c>
      <c r="Q14" s="160"/>
      <c r="R14" s="117"/>
      <c r="S14" s="117"/>
      <c r="T14" s="117"/>
      <c r="U14" s="117"/>
      <c r="V14" s="117"/>
      <c r="W14" s="161"/>
      <c r="X14" s="161"/>
      <c r="Y14" s="157">
        <f t="shared" si="2"/>
        <v>0</v>
      </c>
      <c r="Z14" s="152"/>
      <c r="AA14" s="119"/>
      <c r="AB14" s="119"/>
      <c r="AC14" s="70"/>
      <c r="AD14" s="159"/>
      <c r="AE14" s="157">
        <f t="shared" si="3"/>
        <v>0</v>
      </c>
      <c r="AF14" s="163"/>
      <c r="AG14" s="163"/>
      <c r="AH14" s="120"/>
      <c r="AI14" s="120"/>
      <c r="AJ14" s="120"/>
      <c r="AK14" s="161"/>
      <c r="AL14" s="157">
        <f t="shared" si="4"/>
        <v>0</v>
      </c>
      <c r="AM14" s="165">
        <f t="shared" si="5"/>
        <v>166</v>
      </c>
    </row>
    <row r="15" spans="2:39" ht="12.75">
      <c r="B15" s="118">
        <v>49</v>
      </c>
      <c r="C15" s="118" t="s">
        <v>31</v>
      </c>
      <c r="D15" s="119">
        <v>82</v>
      </c>
      <c r="E15" s="119"/>
      <c r="F15" s="119"/>
      <c r="G15" s="119"/>
      <c r="H15" s="147"/>
      <c r="I15" s="157">
        <f t="shared" si="0"/>
        <v>82</v>
      </c>
      <c r="J15" s="152"/>
      <c r="K15" s="119"/>
      <c r="L15" s="119">
        <v>12</v>
      </c>
      <c r="M15" s="119"/>
      <c r="N15" s="119"/>
      <c r="O15" s="147">
        <v>48</v>
      </c>
      <c r="P15" s="157">
        <f t="shared" si="1"/>
        <v>60</v>
      </c>
      <c r="Q15" s="160"/>
      <c r="R15" s="117"/>
      <c r="S15" s="117"/>
      <c r="T15" s="117"/>
      <c r="U15" s="117"/>
      <c r="V15" s="117"/>
      <c r="W15" s="161"/>
      <c r="X15" s="161"/>
      <c r="Y15" s="157">
        <f t="shared" si="2"/>
        <v>0</v>
      </c>
      <c r="Z15" s="152">
        <v>16</v>
      </c>
      <c r="AA15" s="119"/>
      <c r="AB15" s="119"/>
      <c r="AC15" s="70"/>
      <c r="AD15" s="159"/>
      <c r="AE15" s="157">
        <f t="shared" si="3"/>
        <v>16</v>
      </c>
      <c r="AF15" s="163"/>
      <c r="AG15" s="163"/>
      <c r="AH15" s="120"/>
      <c r="AI15" s="120"/>
      <c r="AJ15" s="120"/>
      <c r="AK15" s="161"/>
      <c r="AL15" s="157">
        <f t="shared" si="4"/>
        <v>0</v>
      </c>
      <c r="AM15" s="165">
        <f t="shared" si="5"/>
        <v>158</v>
      </c>
    </row>
    <row r="16" spans="2:39" ht="12.75">
      <c r="B16" s="118">
        <v>121</v>
      </c>
      <c r="C16" s="118" t="s">
        <v>42</v>
      </c>
      <c r="D16" s="119"/>
      <c r="E16" s="119"/>
      <c r="F16" s="119">
        <v>30</v>
      </c>
      <c r="G16" s="119"/>
      <c r="H16" s="148"/>
      <c r="I16" s="157">
        <f t="shared" si="0"/>
        <v>30</v>
      </c>
      <c r="J16" s="153"/>
      <c r="K16" s="134">
        <v>90</v>
      </c>
      <c r="L16" s="70"/>
      <c r="M16" s="134">
        <v>28</v>
      </c>
      <c r="N16" s="70"/>
      <c r="O16" s="159"/>
      <c r="P16" s="157">
        <f t="shared" si="1"/>
        <v>118</v>
      </c>
      <c r="Q16" s="160"/>
      <c r="R16" s="117"/>
      <c r="S16" s="117"/>
      <c r="T16" s="117"/>
      <c r="U16" s="117"/>
      <c r="V16" s="117"/>
      <c r="W16" s="161"/>
      <c r="X16" s="161"/>
      <c r="Y16" s="157">
        <f t="shared" si="2"/>
        <v>0</v>
      </c>
      <c r="Z16" s="152"/>
      <c r="AA16" s="119"/>
      <c r="AB16" s="119"/>
      <c r="AC16" s="119"/>
      <c r="AD16" s="148"/>
      <c r="AE16" s="157">
        <f t="shared" si="3"/>
        <v>0</v>
      </c>
      <c r="AF16" s="160"/>
      <c r="AG16" s="160"/>
      <c r="AH16" s="117"/>
      <c r="AI16" s="117"/>
      <c r="AJ16" s="117"/>
      <c r="AK16" s="161"/>
      <c r="AL16" s="157">
        <f t="shared" si="4"/>
        <v>0</v>
      </c>
      <c r="AM16" s="165">
        <f t="shared" si="5"/>
        <v>148</v>
      </c>
    </row>
    <row r="17" spans="2:39" ht="12.75">
      <c r="B17" s="118">
        <v>14</v>
      </c>
      <c r="C17" s="118" t="s">
        <v>16</v>
      </c>
      <c r="D17" s="119">
        <v>76</v>
      </c>
      <c r="E17" s="119"/>
      <c r="F17" s="119"/>
      <c r="G17" s="119"/>
      <c r="H17" s="147"/>
      <c r="I17" s="157">
        <f t="shared" si="0"/>
        <v>76</v>
      </c>
      <c r="J17" s="152"/>
      <c r="K17" s="119"/>
      <c r="L17" s="119"/>
      <c r="M17" s="119"/>
      <c r="N17" s="119"/>
      <c r="O17" s="147"/>
      <c r="P17" s="157">
        <f t="shared" si="1"/>
        <v>0</v>
      </c>
      <c r="Q17" s="160"/>
      <c r="R17" s="117"/>
      <c r="S17" s="117"/>
      <c r="T17" s="117"/>
      <c r="U17" s="117"/>
      <c r="V17" s="117"/>
      <c r="W17" s="161"/>
      <c r="X17" s="161"/>
      <c r="Y17" s="157">
        <f t="shared" si="2"/>
        <v>0</v>
      </c>
      <c r="Z17" s="152"/>
      <c r="AA17" s="119"/>
      <c r="AB17" s="119"/>
      <c r="AC17" s="70"/>
      <c r="AD17" s="159"/>
      <c r="AE17" s="157">
        <f t="shared" si="3"/>
        <v>0</v>
      </c>
      <c r="AF17" s="163"/>
      <c r="AG17" s="163"/>
      <c r="AH17" s="120"/>
      <c r="AI17" s="120"/>
      <c r="AJ17" s="120"/>
      <c r="AK17" s="161"/>
      <c r="AL17" s="157">
        <f t="shared" si="4"/>
        <v>0</v>
      </c>
      <c r="AM17" s="165">
        <f t="shared" si="5"/>
        <v>76</v>
      </c>
    </row>
    <row r="18" spans="2:39" ht="12.75">
      <c r="B18" s="118">
        <v>39</v>
      </c>
      <c r="C18" s="118" t="s">
        <v>23</v>
      </c>
      <c r="D18" s="119"/>
      <c r="E18" s="119"/>
      <c r="F18" s="119"/>
      <c r="G18" s="119"/>
      <c r="H18" s="147"/>
      <c r="I18" s="157">
        <f t="shared" si="0"/>
        <v>0</v>
      </c>
      <c r="J18" s="152"/>
      <c r="K18" s="119"/>
      <c r="L18" s="119"/>
      <c r="M18" s="119"/>
      <c r="N18" s="119"/>
      <c r="O18" s="147"/>
      <c r="P18" s="157">
        <f t="shared" si="1"/>
        <v>0</v>
      </c>
      <c r="Q18" s="160"/>
      <c r="R18" s="117"/>
      <c r="S18" s="117"/>
      <c r="T18" s="117"/>
      <c r="U18" s="117">
        <v>10</v>
      </c>
      <c r="V18" s="117"/>
      <c r="W18" s="161"/>
      <c r="X18" s="161"/>
      <c r="Y18" s="157">
        <f t="shared" si="2"/>
        <v>10</v>
      </c>
      <c r="Z18" s="152"/>
      <c r="AA18" s="119"/>
      <c r="AB18" s="119"/>
      <c r="AC18" s="70"/>
      <c r="AD18" s="159"/>
      <c r="AE18" s="157">
        <f t="shared" si="3"/>
        <v>0</v>
      </c>
      <c r="AF18" s="163"/>
      <c r="AG18" s="163"/>
      <c r="AH18" s="120"/>
      <c r="AI18" s="120">
        <v>50</v>
      </c>
      <c r="AJ18" s="120"/>
      <c r="AK18" s="161"/>
      <c r="AL18" s="157">
        <f t="shared" si="4"/>
        <v>50</v>
      </c>
      <c r="AM18" s="165">
        <f t="shared" si="5"/>
        <v>60</v>
      </c>
    </row>
    <row r="19" spans="2:39" ht="12.75">
      <c r="B19" s="283">
        <v>66</v>
      </c>
      <c r="C19" s="283" t="s">
        <v>147</v>
      </c>
      <c r="D19" s="284"/>
      <c r="E19" s="284">
        <v>30</v>
      </c>
      <c r="F19" s="284"/>
      <c r="G19" s="284"/>
      <c r="H19" s="285">
        <v>24</v>
      </c>
      <c r="I19" s="286">
        <f t="shared" si="0"/>
        <v>54</v>
      </c>
      <c r="J19" s="287"/>
      <c r="K19" s="284"/>
      <c r="L19" s="284"/>
      <c r="M19" s="284"/>
      <c r="N19" s="284"/>
      <c r="O19" s="285"/>
      <c r="P19" s="286">
        <f t="shared" si="1"/>
        <v>0</v>
      </c>
      <c r="Q19" s="288"/>
      <c r="R19" s="289"/>
      <c r="S19" s="289"/>
      <c r="T19" s="289"/>
      <c r="U19" s="289"/>
      <c r="V19" s="289"/>
      <c r="W19" s="290"/>
      <c r="X19" s="290"/>
      <c r="Y19" s="286">
        <f t="shared" si="2"/>
        <v>0</v>
      </c>
      <c r="Z19" s="287"/>
      <c r="AA19" s="284"/>
      <c r="AB19" s="284"/>
      <c r="AC19" s="291"/>
      <c r="AD19" s="292"/>
      <c r="AE19" s="286">
        <f t="shared" si="3"/>
        <v>0</v>
      </c>
      <c r="AF19" s="288"/>
      <c r="AG19" s="288"/>
      <c r="AH19" s="289"/>
      <c r="AI19" s="289"/>
      <c r="AJ19" s="289"/>
      <c r="AK19" s="290"/>
      <c r="AL19" s="286">
        <f t="shared" si="4"/>
        <v>0</v>
      </c>
      <c r="AM19" s="293">
        <f t="shared" si="5"/>
        <v>54</v>
      </c>
    </row>
    <row r="20" spans="2:39" ht="12.75">
      <c r="B20" s="118">
        <v>108</v>
      </c>
      <c r="C20" s="118" t="s">
        <v>95</v>
      </c>
      <c r="D20" s="119"/>
      <c r="E20" s="119"/>
      <c r="F20" s="119"/>
      <c r="G20" s="119"/>
      <c r="H20" s="147"/>
      <c r="I20" s="157">
        <f t="shared" si="0"/>
        <v>0</v>
      </c>
      <c r="J20" s="152"/>
      <c r="K20" s="119"/>
      <c r="L20" s="119"/>
      <c r="M20" s="119"/>
      <c r="N20" s="119"/>
      <c r="O20" s="147"/>
      <c r="P20" s="157">
        <f t="shared" si="1"/>
        <v>0</v>
      </c>
      <c r="Q20" s="160"/>
      <c r="R20" s="117"/>
      <c r="S20" s="117"/>
      <c r="U20" s="71"/>
      <c r="V20" s="71"/>
      <c r="W20" s="149"/>
      <c r="X20" s="161">
        <v>50</v>
      </c>
      <c r="Y20" s="157">
        <f t="shared" si="2"/>
        <v>50</v>
      </c>
      <c r="Z20" s="152"/>
      <c r="AA20" s="119"/>
      <c r="AB20" s="119"/>
      <c r="AC20" s="70"/>
      <c r="AD20" s="159"/>
      <c r="AE20" s="157">
        <f t="shared" si="3"/>
        <v>0</v>
      </c>
      <c r="AF20" s="163"/>
      <c r="AG20" s="163"/>
      <c r="AH20" s="120"/>
      <c r="AI20" s="120"/>
      <c r="AJ20" s="120"/>
      <c r="AK20" s="161"/>
      <c r="AL20" s="157">
        <f t="shared" si="4"/>
        <v>0</v>
      </c>
      <c r="AM20" s="165">
        <f>I20+P20+Y20+AE22+AL20</f>
        <v>50</v>
      </c>
    </row>
    <row r="21" spans="2:39" ht="12.75">
      <c r="B21" s="118">
        <v>12</v>
      </c>
      <c r="C21" s="118" t="s">
        <v>15</v>
      </c>
      <c r="D21" s="119"/>
      <c r="E21" s="119"/>
      <c r="F21" s="119"/>
      <c r="G21" s="119" t="s">
        <v>128</v>
      </c>
      <c r="H21" s="147"/>
      <c r="I21" s="157">
        <f t="shared" si="0"/>
        <v>0</v>
      </c>
      <c r="J21" s="152"/>
      <c r="K21" s="119"/>
      <c r="L21" s="119"/>
      <c r="M21" s="119"/>
      <c r="N21" s="119"/>
      <c r="O21" s="147"/>
      <c r="P21" s="157">
        <f t="shared" si="1"/>
        <v>0</v>
      </c>
      <c r="Q21" s="160">
        <v>48</v>
      </c>
      <c r="R21" s="117"/>
      <c r="S21" s="117"/>
      <c r="T21" s="117"/>
      <c r="U21" s="117"/>
      <c r="V21" s="117"/>
      <c r="W21" s="161"/>
      <c r="X21" s="161"/>
      <c r="Y21" s="157">
        <f t="shared" si="2"/>
        <v>48</v>
      </c>
      <c r="Z21" s="152"/>
      <c r="AA21" s="119"/>
      <c r="AB21" s="119"/>
      <c r="AC21" s="70"/>
      <c r="AD21" s="162"/>
      <c r="AE21" s="157">
        <f t="shared" si="3"/>
        <v>0</v>
      </c>
      <c r="AF21" s="163"/>
      <c r="AG21" s="163"/>
      <c r="AH21" s="120"/>
      <c r="AI21" s="120"/>
      <c r="AJ21" s="120"/>
      <c r="AK21" s="161"/>
      <c r="AL21" s="157">
        <f t="shared" si="4"/>
        <v>0</v>
      </c>
      <c r="AM21" s="165">
        <f aca="true" t="shared" si="6" ref="AM21:AM26">I21+P21+Y21+AE21+AL21</f>
        <v>48</v>
      </c>
    </row>
    <row r="22" spans="2:39" ht="12.75">
      <c r="B22" s="118">
        <v>64</v>
      </c>
      <c r="C22" s="71" t="s">
        <v>35</v>
      </c>
      <c r="D22" s="71"/>
      <c r="E22" s="71"/>
      <c r="F22" s="71"/>
      <c r="G22" s="71"/>
      <c r="H22" s="149"/>
      <c r="I22" s="157">
        <f t="shared" si="0"/>
        <v>0</v>
      </c>
      <c r="J22" s="154"/>
      <c r="K22" s="71"/>
      <c r="L22" s="71"/>
      <c r="M22" s="71"/>
      <c r="N22" s="71"/>
      <c r="O22" s="149"/>
      <c r="P22" s="157">
        <f t="shared" si="1"/>
        <v>0</v>
      </c>
      <c r="Q22" s="154"/>
      <c r="R22" s="71"/>
      <c r="S22" s="71"/>
      <c r="T22" s="71"/>
      <c r="U22" s="71"/>
      <c r="V22" s="71"/>
      <c r="W22" s="149"/>
      <c r="X22" s="190">
        <v>45</v>
      </c>
      <c r="Y22" s="157">
        <f t="shared" si="2"/>
        <v>45</v>
      </c>
      <c r="Z22" s="154"/>
      <c r="AA22" s="71"/>
      <c r="AB22" s="71"/>
      <c r="AC22" s="71"/>
      <c r="AD22" s="149"/>
      <c r="AE22" s="157">
        <f t="shared" si="3"/>
        <v>0</v>
      </c>
      <c r="AF22" s="154"/>
      <c r="AG22" s="154"/>
      <c r="AH22" s="71"/>
      <c r="AI22" s="71"/>
      <c r="AJ22" s="120"/>
      <c r="AK22" s="149"/>
      <c r="AL22" s="157">
        <f t="shared" si="4"/>
        <v>0</v>
      </c>
      <c r="AM22" s="165">
        <f t="shared" si="6"/>
        <v>45</v>
      </c>
    </row>
    <row r="23" spans="2:39" ht="12.75">
      <c r="B23" s="118">
        <v>23</v>
      </c>
      <c r="C23" s="118" t="s">
        <v>157</v>
      </c>
      <c r="D23" s="119"/>
      <c r="E23" s="119"/>
      <c r="F23" s="119"/>
      <c r="G23" s="119"/>
      <c r="H23" s="147"/>
      <c r="I23" s="157">
        <f t="shared" si="0"/>
        <v>0</v>
      </c>
      <c r="J23" s="152"/>
      <c r="K23" s="119"/>
      <c r="L23" s="119">
        <v>12</v>
      </c>
      <c r="M23" s="119"/>
      <c r="N23" s="119"/>
      <c r="O23" s="147">
        <v>24</v>
      </c>
      <c r="P23" s="157">
        <f t="shared" si="1"/>
        <v>36</v>
      </c>
      <c r="Q23" s="160"/>
      <c r="R23" s="117"/>
      <c r="S23" s="117"/>
      <c r="T23" s="117"/>
      <c r="U23" s="117"/>
      <c r="V23" s="117"/>
      <c r="W23" s="161"/>
      <c r="X23" s="161"/>
      <c r="Y23" s="157">
        <f t="shared" si="2"/>
        <v>0</v>
      </c>
      <c r="Z23" s="152"/>
      <c r="AA23" s="119"/>
      <c r="AB23" s="119"/>
      <c r="AC23" s="70"/>
      <c r="AD23" s="159"/>
      <c r="AE23" s="157">
        <f t="shared" si="3"/>
        <v>0</v>
      </c>
      <c r="AF23" s="163"/>
      <c r="AG23" s="163"/>
      <c r="AH23" s="120"/>
      <c r="AI23" s="120"/>
      <c r="AJ23" s="120"/>
      <c r="AK23" s="161"/>
      <c r="AL23" s="157">
        <f t="shared" si="4"/>
        <v>0</v>
      </c>
      <c r="AM23" s="165">
        <f t="shared" si="6"/>
        <v>36</v>
      </c>
    </row>
    <row r="24" spans="2:39" ht="12.75">
      <c r="B24" s="118">
        <v>60</v>
      </c>
      <c r="C24" s="118" t="s">
        <v>34</v>
      </c>
      <c r="D24" s="119"/>
      <c r="E24" s="119"/>
      <c r="F24" s="119"/>
      <c r="G24" s="119"/>
      <c r="H24" s="147"/>
      <c r="I24" s="157">
        <f t="shared" si="0"/>
        <v>0</v>
      </c>
      <c r="J24" s="152"/>
      <c r="K24" s="119"/>
      <c r="L24" s="119"/>
      <c r="M24" s="119"/>
      <c r="N24" s="119"/>
      <c r="O24" s="147"/>
      <c r="P24" s="157">
        <f t="shared" si="1"/>
        <v>0</v>
      </c>
      <c r="Q24" s="160"/>
      <c r="R24" s="117"/>
      <c r="S24" s="117"/>
      <c r="T24" s="117"/>
      <c r="U24" s="117"/>
      <c r="V24" s="117"/>
      <c r="W24" s="161"/>
      <c r="X24" s="161"/>
      <c r="Y24" s="157">
        <f t="shared" si="2"/>
        <v>0</v>
      </c>
      <c r="Z24" s="152">
        <v>16</v>
      </c>
      <c r="AA24" s="119"/>
      <c r="AB24" s="119"/>
      <c r="AC24" s="70"/>
      <c r="AD24" s="159"/>
      <c r="AE24" s="157">
        <f t="shared" si="3"/>
        <v>16</v>
      </c>
      <c r="AF24" s="163"/>
      <c r="AG24" s="163"/>
      <c r="AH24" s="120"/>
      <c r="AI24" s="120"/>
      <c r="AJ24" s="120"/>
      <c r="AK24" s="161"/>
      <c r="AL24" s="157">
        <f t="shared" si="4"/>
        <v>0</v>
      </c>
      <c r="AM24" s="165">
        <f t="shared" si="6"/>
        <v>16</v>
      </c>
    </row>
    <row r="25" spans="2:39" ht="12.75">
      <c r="B25" s="118">
        <v>43</v>
      </c>
      <c r="C25" s="118" t="s">
        <v>25</v>
      </c>
      <c r="D25" s="119"/>
      <c r="E25" s="119"/>
      <c r="F25" s="119"/>
      <c r="G25" s="119"/>
      <c r="H25" s="147"/>
      <c r="I25" s="157">
        <f t="shared" si="0"/>
        <v>0</v>
      </c>
      <c r="J25" s="152"/>
      <c r="K25" s="119"/>
      <c r="L25" s="119"/>
      <c r="M25" s="119"/>
      <c r="N25" s="119"/>
      <c r="O25" s="147"/>
      <c r="P25" s="157">
        <f t="shared" si="1"/>
        <v>0</v>
      </c>
      <c r="Q25" s="160"/>
      <c r="R25" s="117"/>
      <c r="S25" s="117"/>
      <c r="T25" s="117"/>
      <c r="U25" s="117"/>
      <c r="V25" s="117"/>
      <c r="W25" s="161"/>
      <c r="X25" s="161">
        <v>8</v>
      </c>
      <c r="Y25" s="157">
        <f t="shared" si="2"/>
        <v>8</v>
      </c>
      <c r="Z25" s="152"/>
      <c r="AA25" s="119"/>
      <c r="AB25" s="119"/>
      <c r="AC25" s="70"/>
      <c r="AD25" s="159"/>
      <c r="AE25" s="157">
        <f t="shared" si="3"/>
        <v>0</v>
      </c>
      <c r="AF25" s="163"/>
      <c r="AG25" s="163"/>
      <c r="AH25" s="120"/>
      <c r="AI25" s="120"/>
      <c r="AJ25" s="120"/>
      <c r="AK25" s="161"/>
      <c r="AL25" s="157">
        <f t="shared" si="4"/>
        <v>0</v>
      </c>
      <c r="AM25" s="165">
        <f t="shared" si="6"/>
        <v>8</v>
      </c>
    </row>
    <row r="26" spans="2:39" ht="12.75">
      <c r="B26" s="118">
        <v>133</v>
      </c>
      <c r="C26" s="118" t="s">
        <v>76</v>
      </c>
      <c r="D26" s="119"/>
      <c r="E26" s="119"/>
      <c r="F26" s="119"/>
      <c r="G26" s="119"/>
      <c r="H26" s="147"/>
      <c r="I26" s="157">
        <f t="shared" si="0"/>
        <v>0</v>
      </c>
      <c r="J26" s="152"/>
      <c r="K26" s="119"/>
      <c r="L26" s="119"/>
      <c r="M26" s="119"/>
      <c r="N26" s="119"/>
      <c r="O26" s="147"/>
      <c r="P26" s="157">
        <f t="shared" si="1"/>
        <v>0</v>
      </c>
      <c r="Q26" s="160"/>
      <c r="R26" s="117"/>
      <c r="S26" s="117"/>
      <c r="T26" s="117"/>
      <c r="U26" s="117"/>
      <c r="V26" s="117"/>
      <c r="W26" s="161"/>
      <c r="X26" s="161"/>
      <c r="Y26" s="157">
        <f t="shared" si="2"/>
        <v>0</v>
      </c>
      <c r="Z26" s="152">
        <v>8</v>
      </c>
      <c r="AA26" s="119"/>
      <c r="AB26" s="119"/>
      <c r="AC26" s="70"/>
      <c r="AD26" s="159"/>
      <c r="AE26" s="157">
        <f t="shared" si="3"/>
        <v>8</v>
      </c>
      <c r="AF26" s="163"/>
      <c r="AG26" s="163"/>
      <c r="AH26" s="120"/>
      <c r="AI26" s="120"/>
      <c r="AJ26" s="120"/>
      <c r="AK26" s="161"/>
      <c r="AL26" s="157">
        <f t="shared" si="4"/>
        <v>0</v>
      </c>
      <c r="AM26" s="165">
        <f t="shared" si="6"/>
        <v>8</v>
      </c>
    </row>
    <row r="27" spans="2:39" ht="13.5" thickBot="1">
      <c r="B27" s="71"/>
      <c r="C27" s="71"/>
      <c r="D27" s="130">
        <f aca="true" t="shared" si="7" ref="D27:L27">SUM(D4:D26)</f>
        <v>192</v>
      </c>
      <c r="E27" s="130">
        <f t="shared" si="7"/>
        <v>60</v>
      </c>
      <c r="F27" s="130">
        <f t="shared" si="7"/>
        <v>264</v>
      </c>
      <c r="G27" s="130">
        <f t="shared" si="7"/>
        <v>228</v>
      </c>
      <c r="H27" s="150">
        <f t="shared" si="7"/>
        <v>114</v>
      </c>
      <c r="I27" s="158">
        <f t="shared" si="7"/>
        <v>858</v>
      </c>
      <c r="J27" s="155">
        <f t="shared" si="7"/>
        <v>0</v>
      </c>
      <c r="K27" s="130">
        <f t="shared" si="7"/>
        <v>162</v>
      </c>
      <c r="L27" s="130">
        <f t="shared" si="7"/>
        <v>24</v>
      </c>
      <c r="M27" s="130">
        <f>SUM(M4:M26)</f>
        <v>132</v>
      </c>
      <c r="N27" s="130">
        <f>SUM(N4:N26)</f>
        <v>312</v>
      </c>
      <c r="O27" s="150">
        <f>SUM(O4:O26)</f>
        <v>120</v>
      </c>
      <c r="P27" s="158">
        <f>SUM(P4:P26)</f>
        <v>750</v>
      </c>
      <c r="Q27" s="155">
        <f>SUM(Q4:Q26)</f>
        <v>120</v>
      </c>
      <c r="R27" s="130">
        <f>SUM(R6:R26)</f>
        <v>0</v>
      </c>
      <c r="S27" s="130">
        <f>SUM(S6:S26)</f>
        <v>0</v>
      </c>
      <c r="T27" s="130">
        <f>SUM(T4:T26)</f>
        <v>462</v>
      </c>
      <c r="U27" s="130">
        <f>SUM(U4:U26)</f>
        <v>204</v>
      </c>
      <c r="V27" s="130">
        <f>SUM(V4:V26)</f>
        <v>162</v>
      </c>
      <c r="W27" s="130">
        <f>SUM(W4:W26)</f>
        <v>48</v>
      </c>
      <c r="X27" s="150">
        <f aca="true" t="shared" si="8" ref="X27:AG27">SUM(X4:X26)</f>
        <v>348</v>
      </c>
      <c r="Y27" s="158">
        <f t="shared" si="8"/>
        <v>1344</v>
      </c>
      <c r="Z27" s="155">
        <f t="shared" si="8"/>
        <v>48</v>
      </c>
      <c r="AA27" s="130">
        <f t="shared" si="8"/>
        <v>420</v>
      </c>
      <c r="AB27" s="130">
        <f t="shared" si="8"/>
        <v>138</v>
      </c>
      <c r="AC27" s="130">
        <f t="shared" si="8"/>
        <v>156</v>
      </c>
      <c r="AD27" s="150">
        <f t="shared" si="8"/>
        <v>72</v>
      </c>
      <c r="AE27" s="158">
        <f t="shared" si="8"/>
        <v>834</v>
      </c>
      <c r="AF27" s="155">
        <f t="shared" si="8"/>
        <v>78</v>
      </c>
      <c r="AG27" s="155">
        <f t="shared" si="8"/>
        <v>66</v>
      </c>
      <c r="AH27" s="130">
        <f aca="true" t="shared" si="9" ref="AH27:AM27">SUM(AH4:AH26)</f>
        <v>198</v>
      </c>
      <c r="AI27" s="130">
        <f t="shared" si="9"/>
        <v>228</v>
      </c>
      <c r="AJ27" s="130">
        <f t="shared" si="9"/>
        <v>272</v>
      </c>
      <c r="AK27" s="150">
        <f t="shared" si="9"/>
        <v>192</v>
      </c>
      <c r="AL27" s="158">
        <f t="shared" si="9"/>
        <v>1034</v>
      </c>
      <c r="AM27" s="155">
        <f t="shared" si="9"/>
        <v>4820</v>
      </c>
    </row>
    <row r="29" spans="4:36" ht="15">
      <c r="D29" s="127" t="s">
        <v>121</v>
      </c>
      <c r="H29" s="128">
        <f>SUM(I27,P27)</f>
        <v>1608</v>
      </c>
      <c r="N29" s="205" t="s">
        <v>128</v>
      </c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</row>
    <row r="31" spans="4:9" ht="15">
      <c r="D31" s="127" t="s">
        <v>122</v>
      </c>
      <c r="H31" s="129">
        <f>Y27+AE27+AL27</f>
        <v>3212</v>
      </c>
      <c r="I31" s="129"/>
    </row>
    <row r="32" ht="15" customHeight="1">
      <c r="Q32" s="29" t="s">
        <v>92</v>
      </c>
    </row>
    <row r="33" spans="1:39" ht="12.75">
      <c r="A33" s="30" t="s">
        <v>92</v>
      </c>
      <c r="B33" s="29" t="s">
        <v>132</v>
      </c>
      <c r="C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</row>
    <row r="34" ht="12.75">
      <c r="B34" s="30"/>
    </row>
    <row r="35" spans="4:7" ht="12.75">
      <c r="D35" s="29"/>
      <c r="E35" s="29"/>
      <c r="F35" s="29"/>
      <c r="G35" s="29"/>
    </row>
  </sheetData>
  <sheetProtection/>
  <mergeCells count="10">
    <mergeCell ref="N29:AJ29"/>
    <mergeCell ref="B1:AM1"/>
    <mergeCell ref="AF2:AL2"/>
    <mergeCell ref="B2:B3"/>
    <mergeCell ref="C2:C3"/>
    <mergeCell ref="D2:I2"/>
    <mergeCell ref="J2:P2"/>
    <mergeCell ref="Q2:Y2"/>
    <mergeCell ref="AM2:AM3"/>
    <mergeCell ref="Z2:AE2"/>
  </mergeCells>
  <printOptions horizontalCentered="1"/>
  <pageMargins left="0.1968503937007874" right="0.1968503937007874" top="0.7874015748031497" bottom="0.7874015748031497" header="0.5118110236220472" footer="0.5118110236220472"/>
  <pageSetup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75" defaultRowHeight="12.75"/>
  <cols>
    <col min="1" max="1" width="3.75390625" style="7" customWidth="1"/>
    <col min="2" max="2" width="4.125" style="10" customWidth="1"/>
    <col min="3" max="3" width="10.00390625" style="16" customWidth="1"/>
    <col min="4" max="6" width="5.25390625" style="9" customWidth="1"/>
    <col min="7" max="7" width="6.25390625" style="9" customWidth="1"/>
    <col min="8" max="8" width="5.625" style="9" customWidth="1"/>
    <col min="9" max="10" width="5.25390625" style="9" customWidth="1"/>
    <col min="11" max="11" width="5.375" style="9" customWidth="1"/>
    <col min="12" max="12" width="6.25390625" style="9" customWidth="1"/>
    <col min="13" max="16" width="5.25390625" style="9" customWidth="1"/>
    <col min="17" max="17" width="6.25390625" style="9" customWidth="1"/>
    <col min="18" max="18" width="6.875" style="9" customWidth="1"/>
    <col min="19" max="19" width="1.75390625" style="8" customWidth="1"/>
    <col min="20" max="21" width="3.75390625" style="8" customWidth="1"/>
    <col min="22" max="22" width="4.75390625" style="9" customWidth="1"/>
    <col min="23" max="25" width="3.75390625" style="8" customWidth="1"/>
    <col min="26" max="26" width="6.75390625" style="9" customWidth="1"/>
    <col min="27" max="28" width="6.75390625" style="8" customWidth="1"/>
    <col min="29" max="16384" width="8.875" style="7" customWidth="1"/>
  </cols>
  <sheetData>
    <row r="1" spans="1:18" ht="23.25">
      <c r="A1" s="217" t="s">
        <v>152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</row>
    <row r="2" spans="1:18" ht="12.75" customHeight="1">
      <c r="A2" s="46"/>
      <c r="B2" s="12"/>
      <c r="C2" s="2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47"/>
    </row>
    <row r="3" spans="1:18" ht="21" customHeight="1">
      <c r="A3" s="98"/>
      <c r="B3" s="52"/>
      <c r="C3" s="43"/>
      <c r="D3" s="220" t="s">
        <v>131</v>
      </c>
      <c r="E3" s="221"/>
      <c r="F3" s="221"/>
      <c r="G3" s="222"/>
      <c r="H3" s="220" t="s">
        <v>51</v>
      </c>
      <c r="I3" s="221"/>
      <c r="J3" s="221"/>
      <c r="K3" s="221"/>
      <c r="L3" s="222"/>
      <c r="M3" s="220" t="s">
        <v>52</v>
      </c>
      <c r="N3" s="221"/>
      <c r="O3" s="221"/>
      <c r="P3" s="221"/>
      <c r="Q3" s="222"/>
      <c r="R3" s="223" t="s">
        <v>117</v>
      </c>
    </row>
    <row r="4" spans="1:18" ht="52.5" customHeight="1">
      <c r="A4" s="90" t="s">
        <v>53</v>
      </c>
      <c r="B4" s="93" t="s">
        <v>107</v>
      </c>
      <c r="C4" s="93" t="s">
        <v>54</v>
      </c>
      <c r="D4" s="94" t="s">
        <v>46</v>
      </c>
      <c r="E4" s="95" t="s">
        <v>47</v>
      </c>
      <c r="F4" s="96" t="s">
        <v>75</v>
      </c>
      <c r="G4" s="96" t="s">
        <v>49</v>
      </c>
      <c r="H4" s="94" t="s">
        <v>46</v>
      </c>
      <c r="I4" s="95" t="s">
        <v>47</v>
      </c>
      <c r="J4" s="95" t="s">
        <v>75</v>
      </c>
      <c r="K4" s="96" t="s">
        <v>50</v>
      </c>
      <c r="L4" s="97" t="s">
        <v>49</v>
      </c>
      <c r="M4" s="94" t="s">
        <v>46</v>
      </c>
      <c r="N4" s="95" t="s">
        <v>47</v>
      </c>
      <c r="O4" s="95" t="s">
        <v>75</v>
      </c>
      <c r="P4" s="96" t="s">
        <v>50</v>
      </c>
      <c r="Q4" s="97" t="s">
        <v>49</v>
      </c>
      <c r="R4" s="223"/>
    </row>
    <row r="5" spans="1:18" ht="18" customHeight="1">
      <c r="A5" s="92">
        <v>1</v>
      </c>
      <c r="B5" s="2">
        <v>119</v>
      </c>
      <c r="C5" s="2" t="s">
        <v>41</v>
      </c>
      <c r="D5" s="182">
        <v>33</v>
      </c>
      <c r="E5" s="183">
        <v>16.5</v>
      </c>
      <c r="F5" s="184">
        <v>45.5</v>
      </c>
      <c r="G5" s="23">
        <f>SUM(D5:F5)</f>
        <v>95</v>
      </c>
      <c r="H5" s="182">
        <v>72</v>
      </c>
      <c r="I5" s="183">
        <v>105</v>
      </c>
      <c r="J5" s="183">
        <v>123</v>
      </c>
      <c r="K5" s="192">
        <v>24</v>
      </c>
      <c r="L5" s="23">
        <f>SUM(H5:K5)</f>
        <v>324</v>
      </c>
      <c r="M5" s="182">
        <v>179</v>
      </c>
      <c r="N5" s="183">
        <v>177</v>
      </c>
      <c r="O5" s="183">
        <v>225</v>
      </c>
      <c r="P5" s="192">
        <v>84</v>
      </c>
      <c r="Q5" s="196">
        <f>SUM(M5:P5)</f>
        <v>665</v>
      </c>
      <c r="R5" s="180">
        <f>SUM(G5,L5,Q5)</f>
        <v>1084</v>
      </c>
    </row>
    <row r="6" spans="1:18" ht="18" customHeight="1">
      <c r="A6" s="92">
        <v>2</v>
      </c>
      <c r="B6" s="2">
        <v>24</v>
      </c>
      <c r="C6" s="2" t="s">
        <v>19</v>
      </c>
      <c r="D6" s="91"/>
      <c r="E6" s="145">
        <v>27</v>
      </c>
      <c r="F6" s="185">
        <v>45</v>
      </c>
      <c r="G6" s="23">
        <f>SUM(D6:F6)</f>
        <v>72</v>
      </c>
      <c r="H6" s="91">
        <v>6</v>
      </c>
      <c r="I6" s="15">
        <v>72</v>
      </c>
      <c r="J6" s="145">
        <v>66</v>
      </c>
      <c r="K6" s="185"/>
      <c r="L6" s="23">
        <f>SUM(H6:K6)</f>
        <v>144</v>
      </c>
      <c r="M6" s="179"/>
      <c r="N6" s="145">
        <v>58</v>
      </c>
      <c r="O6" s="145">
        <v>54</v>
      </c>
      <c r="P6" s="185">
        <v>15</v>
      </c>
      <c r="Q6" s="197">
        <f>SUM(M6:P6)</f>
        <v>127</v>
      </c>
      <c r="R6" s="180">
        <f>SUM(G6,L6,Q6)</f>
        <v>343</v>
      </c>
    </row>
    <row r="7" spans="1:18" ht="18" customHeight="1">
      <c r="A7" s="92">
        <v>3</v>
      </c>
      <c r="B7" s="2">
        <v>103</v>
      </c>
      <c r="C7" s="2" t="s">
        <v>71</v>
      </c>
      <c r="D7" s="91">
        <v>24</v>
      </c>
      <c r="E7" s="15">
        <v>81</v>
      </c>
      <c r="F7" s="185">
        <v>18</v>
      </c>
      <c r="G7" s="23">
        <f aca="true" t="shared" si="0" ref="G7:G14">SUM(D7:F7)</f>
        <v>123</v>
      </c>
      <c r="H7" s="91">
        <v>15</v>
      </c>
      <c r="I7" s="15">
        <v>51</v>
      </c>
      <c r="J7" s="15">
        <v>48</v>
      </c>
      <c r="K7" s="185">
        <v>30</v>
      </c>
      <c r="L7" s="23">
        <f aca="true" t="shared" si="1" ref="L7:L14">SUM(H7:K7)</f>
        <v>144</v>
      </c>
      <c r="M7" s="91"/>
      <c r="N7" s="15">
        <v>9</v>
      </c>
      <c r="O7" s="15">
        <v>9</v>
      </c>
      <c r="P7" s="185"/>
      <c r="Q7" s="197">
        <f aca="true" t="shared" si="2" ref="Q7:Q14">SUM(M7:P7)</f>
        <v>18</v>
      </c>
      <c r="R7" s="180">
        <f aca="true" t="shared" si="3" ref="R7:R14">SUM(G7,L7,Q7)</f>
        <v>285</v>
      </c>
    </row>
    <row r="8" spans="1:18" ht="18" customHeight="1">
      <c r="A8" s="92">
        <v>4</v>
      </c>
      <c r="B8" s="2">
        <v>9</v>
      </c>
      <c r="C8" s="2" t="s">
        <v>13</v>
      </c>
      <c r="D8" s="91">
        <v>76</v>
      </c>
      <c r="E8" s="15"/>
      <c r="F8" s="185"/>
      <c r="G8" s="23">
        <f t="shared" si="0"/>
        <v>76</v>
      </c>
      <c r="H8" s="91">
        <v>85</v>
      </c>
      <c r="I8" s="15"/>
      <c r="J8" s="15"/>
      <c r="K8" s="185"/>
      <c r="L8" s="23">
        <f t="shared" si="1"/>
        <v>85</v>
      </c>
      <c r="M8" s="91">
        <v>117</v>
      </c>
      <c r="N8" s="15"/>
      <c r="O8" s="15"/>
      <c r="P8" s="185"/>
      <c r="Q8" s="197">
        <f t="shared" si="2"/>
        <v>117</v>
      </c>
      <c r="R8" s="180">
        <f t="shared" si="3"/>
        <v>278</v>
      </c>
    </row>
    <row r="9" spans="1:18" ht="18" customHeight="1">
      <c r="A9" s="92">
        <v>5</v>
      </c>
      <c r="B9" s="2">
        <v>1</v>
      </c>
      <c r="C9" s="2" t="s">
        <v>10</v>
      </c>
      <c r="D9" s="91"/>
      <c r="E9" s="15">
        <v>34.5</v>
      </c>
      <c r="F9" s="185">
        <v>58.5</v>
      </c>
      <c r="G9" s="23">
        <f t="shared" si="0"/>
        <v>93</v>
      </c>
      <c r="H9" s="91">
        <v>6</v>
      </c>
      <c r="I9" s="15">
        <v>43.5</v>
      </c>
      <c r="J9" s="15">
        <v>51.5</v>
      </c>
      <c r="K9" s="185">
        <v>15</v>
      </c>
      <c r="L9" s="23">
        <f t="shared" si="1"/>
        <v>116</v>
      </c>
      <c r="M9" s="91"/>
      <c r="N9" s="15">
        <v>15</v>
      </c>
      <c r="O9" s="15"/>
      <c r="P9" s="193"/>
      <c r="Q9" s="197">
        <f t="shared" si="2"/>
        <v>15</v>
      </c>
      <c r="R9" s="180">
        <f t="shared" si="3"/>
        <v>224</v>
      </c>
    </row>
    <row r="10" spans="1:18" ht="18" customHeight="1">
      <c r="A10" s="92">
        <v>6</v>
      </c>
      <c r="B10" s="2">
        <v>121</v>
      </c>
      <c r="C10" s="2" t="s">
        <v>42</v>
      </c>
      <c r="D10" s="91">
        <v>34</v>
      </c>
      <c r="E10" s="15"/>
      <c r="F10" s="185"/>
      <c r="G10" s="23">
        <f t="shared" si="0"/>
        <v>34</v>
      </c>
      <c r="H10" s="91">
        <v>18</v>
      </c>
      <c r="I10" s="15">
        <v>9</v>
      </c>
      <c r="J10" s="15">
        <v>6</v>
      </c>
      <c r="K10" s="185">
        <v>12</v>
      </c>
      <c r="L10" s="23">
        <f t="shared" si="1"/>
        <v>45</v>
      </c>
      <c r="M10" s="91">
        <v>15</v>
      </c>
      <c r="N10" s="15">
        <v>6</v>
      </c>
      <c r="O10" s="15">
        <v>15</v>
      </c>
      <c r="P10" s="185">
        <v>9</v>
      </c>
      <c r="Q10" s="197">
        <f t="shared" si="2"/>
        <v>45</v>
      </c>
      <c r="R10" s="180">
        <f t="shared" si="3"/>
        <v>124</v>
      </c>
    </row>
    <row r="11" spans="1:18" ht="18" customHeight="1">
      <c r="A11" s="92">
        <v>7</v>
      </c>
      <c r="B11" s="2">
        <v>116</v>
      </c>
      <c r="C11" s="2" t="s">
        <v>40</v>
      </c>
      <c r="D11" s="91"/>
      <c r="E11" s="15">
        <v>21</v>
      </c>
      <c r="F11" s="185">
        <v>21</v>
      </c>
      <c r="G11" s="23">
        <f t="shared" si="0"/>
        <v>42</v>
      </c>
      <c r="H11" s="91"/>
      <c r="I11" s="15">
        <v>18</v>
      </c>
      <c r="J11" s="15">
        <v>6</v>
      </c>
      <c r="K11" s="185"/>
      <c r="L11" s="23">
        <f t="shared" si="1"/>
        <v>24</v>
      </c>
      <c r="M11" s="91"/>
      <c r="N11" s="15">
        <v>27</v>
      </c>
      <c r="O11" s="15">
        <v>12</v>
      </c>
      <c r="P11" s="185"/>
      <c r="Q11" s="197">
        <f t="shared" si="2"/>
        <v>39</v>
      </c>
      <c r="R11" s="180">
        <f t="shared" si="3"/>
        <v>105</v>
      </c>
    </row>
    <row r="12" spans="1:18" ht="18" customHeight="1">
      <c r="A12" s="92">
        <v>8</v>
      </c>
      <c r="B12" s="2">
        <v>129</v>
      </c>
      <c r="C12" s="2" t="s">
        <v>133</v>
      </c>
      <c r="D12" s="91"/>
      <c r="E12" s="15"/>
      <c r="F12" s="185"/>
      <c r="G12" s="23">
        <f t="shared" si="0"/>
        <v>0</v>
      </c>
      <c r="H12" s="91">
        <v>30</v>
      </c>
      <c r="I12" s="15">
        <v>18</v>
      </c>
      <c r="J12" s="15">
        <v>21</v>
      </c>
      <c r="K12" s="185">
        <v>9</v>
      </c>
      <c r="L12" s="23">
        <f t="shared" si="1"/>
        <v>78</v>
      </c>
      <c r="M12" s="91">
        <v>6</v>
      </c>
      <c r="N12" s="15"/>
      <c r="O12" s="15">
        <v>6</v>
      </c>
      <c r="P12" s="185"/>
      <c r="Q12" s="197">
        <f t="shared" si="2"/>
        <v>12</v>
      </c>
      <c r="R12" s="180">
        <f t="shared" si="3"/>
        <v>90</v>
      </c>
    </row>
    <row r="13" spans="1:18" ht="18" customHeight="1">
      <c r="A13" s="92">
        <v>9</v>
      </c>
      <c r="B13" s="2">
        <v>49</v>
      </c>
      <c r="C13" s="2" t="s">
        <v>31</v>
      </c>
      <c r="D13" s="91">
        <v>27</v>
      </c>
      <c r="E13" s="15"/>
      <c r="F13" s="185"/>
      <c r="G13" s="23">
        <f t="shared" si="0"/>
        <v>27</v>
      </c>
      <c r="H13" s="91">
        <v>24</v>
      </c>
      <c r="I13" s="15">
        <v>10.5</v>
      </c>
      <c r="J13" s="15">
        <v>5.5</v>
      </c>
      <c r="K13" s="185"/>
      <c r="L13" s="23">
        <f t="shared" si="1"/>
        <v>40</v>
      </c>
      <c r="M13" s="91"/>
      <c r="N13" s="15"/>
      <c r="O13" s="15"/>
      <c r="P13" s="185"/>
      <c r="Q13" s="197">
        <f t="shared" si="2"/>
        <v>0</v>
      </c>
      <c r="R13" s="180">
        <f t="shared" si="3"/>
        <v>67</v>
      </c>
    </row>
    <row r="14" spans="1:18" ht="18" customHeight="1">
      <c r="A14" s="92">
        <v>10</v>
      </c>
      <c r="B14" s="2">
        <v>23</v>
      </c>
      <c r="C14" s="2" t="s">
        <v>18</v>
      </c>
      <c r="D14" s="91">
        <v>6</v>
      </c>
      <c r="E14" s="15"/>
      <c r="F14" s="185"/>
      <c r="G14" s="23">
        <f t="shared" si="0"/>
        <v>6</v>
      </c>
      <c r="H14" s="91">
        <v>36</v>
      </c>
      <c r="I14" s="15"/>
      <c r="J14" s="15"/>
      <c r="K14" s="185"/>
      <c r="L14" s="23">
        <f t="shared" si="1"/>
        <v>36</v>
      </c>
      <c r="M14" s="91">
        <v>24</v>
      </c>
      <c r="N14" s="15"/>
      <c r="O14" s="15"/>
      <c r="P14" s="185"/>
      <c r="Q14" s="197">
        <f t="shared" si="2"/>
        <v>24</v>
      </c>
      <c r="R14" s="180">
        <f t="shared" si="3"/>
        <v>66</v>
      </c>
    </row>
    <row r="15" spans="1:18" ht="18" customHeight="1">
      <c r="A15" s="92">
        <v>11</v>
      </c>
      <c r="B15" s="2">
        <v>12</v>
      </c>
      <c r="C15" s="2" t="s">
        <v>84</v>
      </c>
      <c r="D15" s="91"/>
      <c r="E15" s="15"/>
      <c r="F15" s="185"/>
      <c r="G15" s="23">
        <f aca="true" t="shared" si="4" ref="G15:G34">SUM(D15:F15)</f>
        <v>0</v>
      </c>
      <c r="H15" s="91">
        <v>21</v>
      </c>
      <c r="I15" s="15">
        <v>9</v>
      </c>
      <c r="J15" s="15">
        <v>9</v>
      </c>
      <c r="K15" s="185"/>
      <c r="L15" s="23">
        <f aca="true" t="shared" si="5" ref="L15:L34">SUM(H15:K15)</f>
        <v>39</v>
      </c>
      <c r="M15" s="91">
        <v>21</v>
      </c>
      <c r="N15" s="15"/>
      <c r="O15" s="15"/>
      <c r="P15" s="185"/>
      <c r="Q15" s="197">
        <f aca="true" t="shared" si="6" ref="Q15:Q34">SUM(M15:P15)</f>
        <v>21</v>
      </c>
      <c r="R15" s="180">
        <f aca="true" t="shared" si="7" ref="R15:R34">SUM(G15,L15,Q15)</f>
        <v>60</v>
      </c>
    </row>
    <row r="16" spans="1:18" ht="18" customHeight="1">
      <c r="A16" s="276">
        <v>12</v>
      </c>
      <c r="B16" s="266">
        <v>66</v>
      </c>
      <c r="C16" s="266" t="s">
        <v>36</v>
      </c>
      <c r="D16" s="277"/>
      <c r="E16" s="278"/>
      <c r="F16" s="279"/>
      <c r="G16" s="280">
        <f t="shared" si="4"/>
        <v>0</v>
      </c>
      <c r="H16" s="277">
        <v>34.5</v>
      </c>
      <c r="I16" s="278"/>
      <c r="J16" s="278"/>
      <c r="K16" s="279"/>
      <c r="L16" s="280">
        <f t="shared" si="5"/>
        <v>34.5</v>
      </c>
      <c r="M16" s="277">
        <v>15</v>
      </c>
      <c r="N16" s="278"/>
      <c r="O16" s="278"/>
      <c r="P16" s="279"/>
      <c r="Q16" s="281">
        <f t="shared" si="6"/>
        <v>15</v>
      </c>
      <c r="R16" s="282">
        <f t="shared" si="7"/>
        <v>49.5</v>
      </c>
    </row>
    <row r="17" spans="1:18" ht="18" customHeight="1">
      <c r="A17" s="92">
        <v>13</v>
      </c>
      <c r="B17" s="2">
        <v>60</v>
      </c>
      <c r="C17" s="2" t="s">
        <v>34</v>
      </c>
      <c r="D17" s="91"/>
      <c r="E17" s="15"/>
      <c r="F17" s="185"/>
      <c r="G17" s="23">
        <f t="shared" si="4"/>
        <v>0</v>
      </c>
      <c r="H17" s="91"/>
      <c r="I17" s="15"/>
      <c r="J17" s="15"/>
      <c r="K17" s="185"/>
      <c r="L17" s="23">
        <f t="shared" si="5"/>
        <v>0</v>
      </c>
      <c r="M17" s="91">
        <v>6</v>
      </c>
      <c r="N17" s="15">
        <v>9</v>
      </c>
      <c r="O17" s="15">
        <v>18</v>
      </c>
      <c r="P17" s="185">
        <v>15</v>
      </c>
      <c r="Q17" s="197">
        <f t="shared" si="6"/>
        <v>48</v>
      </c>
      <c r="R17" s="180">
        <f t="shared" si="7"/>
        <v>48</v>
      </c>
    </row>
    <row r="18" spans="1:18" ht="18" customHeight="1">
      <c r="A18" s="92">
        <v>14</v>
      </c>
      <c r="B18" s="2">
        <v>11</v>
      </c>
      <c r="C18" s="2" t="s">
        <v>120</v>
      </c>
      <c r="D18" s="91"/>
      <c r="E18" s="15"/>
      <c r="F18" s="185"/>
      <c r="G18" s="23">
        <f t="shared" si="4"/>
        <v>0</v>
      </c>
      <c r="H18" s="91"/>
      <c r="I18" s="15"/>
      <c r="J18" s="15"/>
      <c r="K18" s="185"/>
      <c r="L18" s="23">
        <f t="shared" si="5"/>
        <v>0</v>
      </c>
      <c r="M18" s="91">
        <v>33</v>
      </c>
      <c r="N18" s="15"/>
      <c r="O18" s="15"/>
      <c r="P18" s="185">
        <v>12</v>
      </c>
      <c r="Q18" s="197">
        <f t="shared" si="6"/>
        <v>45</v>
      </c>
      <c r="R18" s="180">
        <f t="shared" si="7"/>
        <v>45</v>
      </c>
    </row>
    <row r="19" spans="1:18" ht="18" customHeight="1">
      <c r="A19" s="92">
        <v>15</v>
      </c>
      <c r="B19" s="2">
        <v>133</v>
      </c>
      <c r="C19" s="2" t="s">
        <v>76</v>
      </c>
      <c r="D19" s="91">
        <v>6</v>
      </c>
      <c r="E19" s="15"/>
      <c r="F19" s="185"/>
      <c r="G19" s="23">
        <f t="shared" si="4"/>
        <v>6</v>
      </c>
      <c r="H19" s="91"/>
      <c r="I19" s="15">
        <v>18</v>
      </c>
      <c r="J19" s="15">
        <v>12</v>
      </c>
      <c r="K19" s="185">
        <v>6</v>
      </c>
      <c r="L19" s="23">
        <f t="shared" si="5"/>
        <v>36</v>
      </c>
      <c r="M19" s="91"/>
      <c r="N19" s="15"/>
      <c r="O19" s="15"/>
      <c r="P19" s="185"/>
      <c r="Q19" s="197">
        <f t="shared" si="6"/>
        <v>0</v>
      </c>
      <c r="R19" s="180">
        <f t="shared" si="7"/>
        <v>42</v>
      </c>
    </row>
    <row r="20" spans="1:18" ht="18" customHeight="1">
      <c r="A20" s="92">
        <v>16</v>
      </c>
      <c r="B20" s="2">
        <v>132</v>
      </c>
      <c r="C20" s="2" t="s">
        <v>43</v>
      </c>
      <c r="D20" s="91">
        <v>4</v>
      </c>
      <c r="E20" s="15"/>
      <c r="F20" s="185"/>
      <c r="G20" s="23">
        <f t="shared" si="4"/>
        <v>4</v>
      </c>
      <c r="H20" s="91">
        <v>5</v>
      </c>
      <c r="I20" s="15">
        <v>6</v>
      </c>
      <c r="J20" s="15">
        <v>24</v>
      </c>
      <c r="K20" s="185"/>
      <c r="L20" s="23">
        <f t="shared" si="5"/>
        <v>35</v>
      </c>
      <c r="M20" s="91"/>
      <c r="N20" s="15"/>
      <c r="O20" s="15"/>
      <c r="P20" s="185"/>
      <c r="Q20" s="197">
        <f t="shared" si="6"/>
        <v>0</v>
      </c>
      <c r="R20" s="180">
        <f t="shared" si="7"/>
        <v>39</v>
      </c>
    </row>
    <row r="21" spans="1:18" ht="18" customHeight="1">
      <c r="A21" s="92" t="s">
        <v>128</v>
      </c>
      <c r="B21" s="2">
        <v>57</v>
      </c>
      <c r="C21" s="2" t="s">
        <v>119</v>
      </c>
      <c r="D21" s="91"/>
      <c r="E21" s="15"/>
      <c r="F21" s="185"/>
      <c r="G21" s="23">
        <f t="shared" si="4"/>
        <v>0</v>
      </c>
      <c r="H21" s="91"/>
      <c r="I21" s="15">
        <v>33</v>
      </c>
      <c r="J21" s="15">
        <v>6</v>
      </c>
      <c r="K21" s="185"/>
      <c r="L21" s="23">
        <f t="shared" si="5"/>
        <v>39</v>
      </c>
      <c r="M21" s="91"/>
      <c r="N21" s="15"/>
      <c r="O21" s="15"/>
      <c r="P21" s="185"/>
      <c r="Q21" s="197">
        <f t="shared" si="6"/>
        <v>0</v>
      </c>
      <c r="R21" s="180">
        <f t="shared" si="7"/>
        <v>39</v>
      </c>
    </row>
    <row r="22" spans="1:18" ht="18" customHeight="1">
      <c r="A22" s="92" t="s">
        <v>128</v>
      </c>
      <c r="B22" s="2">
        <v>45</v>
      </c>
      <c r="C22" s="2" t="s">
        <v>27</v>
      </c>
      <c r="D22" s="91">
        <v>12</v>
      </c>
      <c r="E22" s="15"/>
      <c r="F22" s="185"/>
      <c r="G22" s="23">
        <f t="shared" si="4"/>
        <v>12</v>
      </c>
      <c r="H22" s="91">
        <v>18</v>
      </c>
      <c r="I22" s="15"/>
      <c r="J22" s="15">
        <v>9</v>
      </c>
      <c r="K22" s="185"/>
      <c r="L22" s="23">
        <f t="shared" si="5"/>
        <v>27</v>
      </c>
      <c r="M22" s="91"/>
      <c r="N22" s="15"/>
      <c r="O22" s="15"/>
      <c r="P22" s="185"/>
      <c r="Q22" s="197">
        <f t="shared" si="6"/>
        <v>0</v>
      </c>
      <c r="R22" s="180">
        <f t="shared" si="7"/>
        <v>39</v>
      </c>
    </row>
    <row r="23" spans="1:18" ht="18" customHeight="1">
      <c r="A23" s="92">
        <v>19</v>
      </c>
      <c r="B23" s="2">
        <v>52</v>
      </c>
      <c r="C23" s="2" t="s">
        <v>32</v>
      </c>
      <c r="D23" s="91" t="s">
        <v>128</v>
      </c>
      <c r="E23" s="15">
        <v>12</v>
      </c>
      <c r="F23" s="185">
        <v>6</v>
      </c>
      <c r="G23" s="23">
        <f t="shared" si="4"/>
        <v>18</v>
      </c>
      <c r="H23" s="91">
        <v>9</v>
      </c>
      <c r="I23" s="15"/>
      <c r="J23" s="15"/>
      <c r="K23" s="185"/>
      <c r="L23" s="23">
        <f t="shared" si="5"/>
        <v>9</v>
      </c>
      <c r="M23" s="91"/>
      <c r="N23" s="15"/>
      <c r="O23" s="15"/>
      <c r="P23" s="185"/>
      <c r="Q23" s="197">
        <f t="shared" si="6"/>
        <v>0</v>
      </c>
      <c r="R23" s="180">
        <f t="shared" si="7"/>
        <v>27</v>
      </c>
    </row>
    <row r="24" spans="1:18" ht="18" customHeight="1">
      <c r="A24" s="92" t="s">
        <v>128</v>
      </c>
      <c r="B24" s="2">
        <v>61</v>
      </c>
      <c r="C24" s="2" t="s">
        <v>78</v>
      </c>
      <c r="D24" s="91"/>
      <c r="E24" s="15"/>
      <c r="F24" s="185"/>
      <c r="G24" s="23">
        <f t="shared" si="4"/>
        <v>0</v>
      </c>
      <c r="H24" s="91">
        <v>9</v>
      </c>
      <c r="I24" s="15"/>
      <c r="J24" s="15"/>
      <c r="K24" s="185">
        <v>12</v>
      </c>
      <c r="L24" s="23">
        <f t="shared" si="5"/>
        <v>21</v>
      </c>
      <c r="M24" s="91"/>
      <c r="N24" s="15"/>
      <c r="O24" s="15">
        <v>6</v>
      </c>
      <c r="P24" s="185"/>
      <c r="Q24" s="197">
        <f t="shared" si="6"/>
        <v>6</v>
      </c>
      <c r="R24" s="180">
        <f t="shared" si="7"/>
        <v>27</v>
      </c>
    </row>
    <row r="25" spans="1:18" ht="18" customHeight="1">
      <c r="A25" s="92">
        <v>21</v>
      </c>
      <c r="B25" s="2">
        <v>14</v>
      </c>
      <c r="C25" s="2" t="s">
        <v>16</v>
      </c>
      <c r="D25" s="91">
        <v>9</v>
      </c>
      <c r="E25" s="15"/>
      <c r="F25" s="185"/>
      <c r="G25" s="23">
        <f t="shared" si="4"/>
        <v>9</v>
      </c>
      <c r="H25" s="91"/>
      <c r="I25" s="15"/>
      <c r="J25" s="15"/>
      <c r="K25" s="185"/>
      <c r="L25" s="23">
        <f t="shared" si="5"/>
        <v>0</v>
      </c>
      <c r="M25" s="91">
        <v>9</v>
      </c>
      <c r="N25" s="15"/>
      <c r="O25" s="15"/>
      <c r="P25" s="185"/>
      <c r="Q25" s="197">
        <f t="shared" si="6"/>
        <v>9</v>
      </c>
      <c r="R25" s="180">
        <f t="shared" si="7"/>
        <v>18</v>
      </c>
    </row>
    <row r="26" spans="1:18" ht="18" customHeight="1">
      <c r="A26" s="92">
        <v>22</v>
      </c>
      <c r="B26" s="2">
        <v>185</v>
      </c>
      <c r="C26" s="2" t="s">
        <v>144</v>
      </c>
      <c r="D26" s="91"/>
      <c r="E26" s="15"/>
      <c r="F26" s="185"/>
      <c r="G26" s="23">
        <f t="shared" si="4"/>
        <v>0</v>
      </c>
      <c r="H26" s="91"/>
      <c r="I26" s="15"/>
      <c r="J26" s="15"/>
      <c r="K26" s="185"/>
      <c r="L26" s="23">
        <f t="shared" si="5"/>
        <v>0</v>
      </c>
      <c r="M26" s="91"/>
      <c r="N26" s="15">
        <v>9</v>
      </c>
      <c r="O26" s="15">
        <v>6</v>
      </c>
      <c r="P26" s="185"/>
      <c r="Q26" s="197">
        <f t="shared" si="6"/>
        <v>15</v>
      </c>
      <c r="R26" s="180">
        <f t="shared" si="7"/>
        <v>15</v>
      </c>
    </row>
    <row r="27" spans="1:18" ht="18" customHeight="1">
      <c r="A27" s="92" t="s">
        <v>128</v>
      </c>
      <c r="B27" s="2">
        <v>26</v>
      </c>
      <c r="C27" s="2" t="s">
        <v>58</v>
      </c>
      <c r="D27" s="91"/>
      <c r="E27" s="15"/>
      <c r="F27" s="185"/>
      <c r="G27" s="23">
        <f t="shared" si="4"/>
        <v>0</v>
      </c>
      <c r="H27" s="91"/>
      <c r="I27" s="15"/>
      <c r="J27" s="15"/>
      <c r="K27" s="185"/>
      <c r="L27" s="23">
        <f t="shared" si="5"/>
        <v>0</v>
      </c>
      <c r="M27" s="91" t="s">
        <v>128</v>
      </c>
      <c r="N27" s="15">
        <v>9</v>
      </c>
      <c r="O27" s="15">
        <v>6</v>
      </c>
      <c r="P27" s="185"/>
      <c r="Q27" s="197">
        <f t="shared" si="6"/>
        <v>15</v>
      </c>
      <c r="R27" s="180">
        <f t="shared" si="7"/>
        <v>15</v>
      </c>
    </row>
    <row r="28" spans="1:18" ht="18" customHeight="1">
      <c r="A28" s="92">
        <v>24</v>
      </c>
      <c r="B28" s="2">
        <v>39</v>
      </c>
      <c r="C28" s="2" t="s">
        <v>23</v>
      </c>
      <c r="D28" s="91"/>
      <c r="E28" s="15"/>
      <c r="F28" s="185">
        <v>12</v>
      </c>
      <c r="G28" s="23">
        <f t="shared" si="4"/>
        <v>12</v>
      </c>
      <c r="H28" s="91"/>
      <c r="I28" s="15"/>
      <c r="J28" s="15"/>
      <c r="K28" s="185"/>
      <c r="L28" s="23">
        <f t="shared" si="5"/>
        <v>0</v>
      </c>
      <c r="M28" s="91"/>
      <c r="N28" s="15"/>
      <c r="O28" s="15"/>
      <c r="P28" s="185"/>
      <c r="Q28" s="197">
        <f t="shared" si="6"/>
        <v>0</v>
      </c>
      <c r="R28" s="180">
        <f t="shared" si="7"/>
        <v>12</v>
      </c>
    </row>
    <row r="29" spans="1:18" ht="18" customHeight="1">
      <c r="A29" s="92">
        <v>25</v>
      </c>
      <c r="B29" s="2">
        <v>36</v>
      </c>
      <c r="C29" s="2" t="s">
        <v>22</v>
      </c>
      <c r="D29" s="91"/>
      <c r="E29" s="15"/>
      <c r="F29" s="185"/>
      <c r="G29" s="23">
        <f t="shared" si="4"/>
        <v>0</v>
      </c>
      <c r="H29" s="91">
        <v>10.5</v>
      </c>
      <c r="I29" s="15"/>
      <c r="J29" s="15"/>
      <c r="K29" s="185"/>
      <c r="L29" s="23">
        <f t="shared" si="5"/>
        <v>10.5</v>
      </c>
      <c r="M29" s="91"/>
      <c r="N29" s="15"/>
      <c r="O29" s="15"/>
      <c r="P29" s="185"/>
      <c r="Q29" s="197">
        <f t="shared" si="6"/>
        <v>0</v>
      </c>
      <c r="R29" s="180">
        <f t="shared" si="7"/>
        <v>10.5</v>
      </c>
    </row>
    <row r="30" spans="1:18" ht="18" customHeight="1">
      <c r="A30" s="92">
        <v>26</v>
      </c>
      <c r="B30" s="2">
        <v>30</v>
      </c>
      <c r="C30" s="2" t="s">
        <v>63</v>
      </c>
      <c r="D30" s="91"/>
      <c r="E30" s="15"/>
      <c r="F30" s="185"/>
      <c r="G30" s="23">
        <f t="shared" si="4"/>
        <v>0</v>
      </c>
      <c r="H30" s="91"/>
      <c r="I30" s="15"/>
      <c r="J30" s="15">
        <v>6</v>
      </c>
      <c r="K30" s="185"/>
      <c r="L30" s="23">
        <f t="shared" si="5"/>
        <v>6</v>
      </c>
      <c r="M30" s="91"/>
      <c r="N30" s="15"/>
      <c r="O30" s="15"/>
      <c r="P30" s="185"/>
      <c r="Q30" s="197">
        <f t="shared" si="6"/>
        <v>0</v>
      </c>
      <c r="R30" s="180">
        <f t="shared" si="7"/>
        <v>6</v>
      </c>
    </row>
    <row r="31" spans="1:18" ht="18" customHeight="1">
      <c r="A31" s="92" t="s">
        <v>128</v>
      </c>
      <c r="B31" s="2">
        <v>108</v>
      </c>
      <c r="C31" s="2" t="s">
        <v>95</v>
      </c>
      <c r="D31" s="91"/>
      <c r="E31" s="15"/>
      <c r="F31" s="185"/>
      <c r="G31" s="23">
        <f t="shared" si="4"/>
        <v>0</v>
      </c>
      <c r="H31" s="91"/>
      <c r="I31" s="15"/>
      <c r="J31" s="15"/>
      <c r="K31" s="185"/>
      <c r="L31" s="23">
        <f t="shared" si="5"/>
        <v>0</v>
      </c>
      <c r="M31" s="91"/>
      <c r="N31" s="15">
        <v>6</v>
      </c>
      <c r="O31" s="15"/>
      <c r="P31" s="185"/>
      <c r="Q31" s="197">
        <f t="shared" si="6"/>
        <v>6</v>
      </c>
      <c r="R31" s="180">
        <f t="shared" si="7"/>
        <v>6</v>
      </c>
    </row>
    <row r="32" spans="1:18" ht="18" customHeight="1">
      <c r="A32" s="92" t="s">
        <v>128</v>
      </c>
      <c r="B32" s="2">
        <v>10</v>
      </c>
      <c r="C32" s="2" t="s">
        <v>14</v>
      </c>
      <c r="D32" s="91"/>
      <c r="E32" s="15"/>
      <c r="F32" s="185"/>
      <c r="G32" s="23">
        <f t="shared" si="4"/>
        <v>0</v>
      </c>
      <c r="H32" s="91">
        <v>6</v>
      </c>
      <c r="I32" s="15"/>
      <c r="J32" s="15"/>
      <c r="K32" s="185"/>
      <c r="L32" s="23">
        <f t="shared" si="5"/>
        <v>6</v>
      </c>
      <c r="M32" s="91"/>
      <c r="N32" s="15"/>
      <c r="O32" s="15"/>
      <c r="P32" s="185"/>
      <c r="Q32" s="197">
        <f t="shared" si="6"/>
        <v>0</v>
      </c>
      <c r="R32" s="180">
        <f t="shared" si="7"/>
        <v>6</v>
      </c>
    </row>
    <row r="33" spans="1:18" ht="18" customHeight="1" thickBot="1">
      <c r="A33" s="181" t="s">
        <v>128</v>
      </c>
      <c r="B33" s="75">
        <v>187</v>
      </c>
      <c r="C33" s="75" t="s">
        <v>146</v>
      </c>
      <c r="D33" s="135"/>
      <c r="E33" s="136"/>
      <c r="F33" s="186"/>
      <c r="G33" s="191">
        <f t="shared" si="4"/>
        <v>0</v>
      </c>
      <c r="H33" s="135">
        <v>6</v>
      </c>
      <c r="I33" s="136"/>
      <c r="J33" s="136"/>
      <c r="K33" s="186"/>
      <c r="L33" s="191">
        <f t="shared" si="5"/>
        <v>6</v>
      </c>
      <c r="M33" s="135"/>
      <c r="N33" s="136"/>
      <c r="O33" s="136"/>
      <c r="P33" s="186"/>
      <c r="Q33" s="198">
        <f t="shared" si="6"/>
        <v>0</v>
      </c>
      <c r="R33" s="195">
        <f t="shared" si="7"/>
        <v>6</v>
      </c>
    </row>
    <row r="34" spans="1:18" ht="18" customHeight="1">
      <c r="A34" s="53"/>
      <c r="D34" s="58">
        <f>SUM(D5:D33)</f>
        <v>231</v>
      </c>
      <c r="E34" s="59">
        <f>SUM(E5:E33)</f>
        <v>192</v>
      </c>
      <c r="F34" s="58">
        <f>SUM(F5:F33)</f>
        <v>206</v>
      </c>
      <c r="G34" s="60">
        <f t="shared" si="4"/>
        <v>629</v>
      </c>
      <c r="H34" s="44">
        <f>SUM(H5:H33)</f>
        <v>411</v>
      </c>
      <c r="I34" s="44">
        <f>SUM(I5:I33)</f>
        <v>393</v>
      </c>
      <c r="J34" s="44">
        <f>SUM(J5:J33)</f>
        <v>393</v>
      </c>
      <c r="K34" s="44">
        <f>SUM(K5:K33)</f>
        <v>108</v>
      </c>
      <c r="L34" s="60">
        <f t="shared" si="5"/>
        <v>1305</v>
      </c>
      <c r="M34" s="44">
        <f>SUM(M5:M33)</f>
        <v>425</v>
      </c>
      <c r="N34" s="44">
        <f>SUM(N5:N33)</f>
        <v>325</v>
      </c>
      <c r="O34" s="61">
        <f>SUM(O5:O33)</f>
        <v>357</v>
      </c>
      <c r="P34" s="44">
        <f>SUM(P5:P33)</f>
        <v>135</v>
      </c>
      <c r="Q34" s="60">
        <f t="shared" si="6"/>
        <v>1242</v>
      </c>
      <c r="R34" s="60">
        <f t="shared" si="7"/>
        <v>3176</v>
      </c>
    </row>
    <row r="35" spans="1:18" ht="18" customHeight="1">
      <c r="A35" s="53"/>
      <c r="B35" s="2"/>
      <c r="C35" s="2"/>
      <c r="D35" s="15"/>
      <c r="E35" s="15"/>
      <c r="F35" s="15"/>
      <c r="G35" s="23"/>
      <c r="H35" s="15"/>
      <c r="I35" s="15"/>
      <c r="J35" s="15"/>
      <c r="K35" s="15"/>
      <c r="L35" s="23"/>
      <c r="M35" s="15"/>
      <c r="N35" s="15"/>
      <c r="O35" s="15"/>
      <c r="P35" s="15"/>
      <c r="Q35" s="23"/>
      <c r="R35" s="23"/>
    </row>
    <row r="36" spans="1:18" ht="18" customHeight="1">
      <c r="A36" s="216" t="s">
        <v>93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</row>
    <row r="37" spans="1:17" ht="18" customHeight="1">
      <c r="A37" s="53"/>
      <c r="B37" s="2"/>
      <c r="C37" s="2"/>
      <c r="D37" s="15"/>
      <c r="E37" s="15"/>
      <c r="F37" s="15"/>
      <c r="G37" s="23"/>
      <c r="H37" s="15"/>
      <c r="I37" s="15"/>
      <c r="J37" s="15"/>
      <c r="K37" s="15"/>
      <c r="L37" s="23"/>
      <c r="M37" s="15"/>
      <c r="N37" s="15"/>
      <c r="O37" s="15"/>
      <c r="P37" s="15"/>
      <c r="Q37" s="23"/>
    </row>
    <row r="38" spans="1:18" ht="18" customHeight="1">
      <c r="A38" s="53"/>
      <c r="B38" s="21"/>
      <c r="C38" s="22"/>
      <c r="D38" s="15"/>
      <c r="E38" s="15"/>
      <c r="F38" s="15"/>
      <c r="G38" s="23"/>
      <c r="H38" s="15"/>
      <c r="I38" s="15"/>
      <c r="J38" s="15"/>
      <c r="K38" s="15"/>
      <c r="L38" s="23"/>
      <c r="M38" s="15"/>
      <c r="N38" s="15"/>
      <c r="O38" s="15"/>
      <c r="P38" s="15"/>
      <c r="Q38" s="23"/>
      <c r="R38" s="23"/>
    </row>
    <row r="39" spans="1:18" ht="18" customHeight="1">
      <c r="A39" s="5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8" customHeight="1">
      <c r="A40" s="5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8" customHeight="1">
      <c r="A41" s="5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8" customHeight="1">
      <c r="A42" s="53"/>
      <c r="B42" s="21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42"/>
    </row>
    <row r="43" spans="1:17" ht="18" customHeight="1">
      <c r="A43" s="5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ht="18" customHeight="1">
      <c r="A44" s="53"/>
    </row>
    <row r="45" ht="18" customHeight="1">
      <c r="A45" s="53"/>
    </row>
    <row r="46" ht="18" customHeight="1">
      <c r="A46" s="53"/>
    </row>
    <row r="47" ht="18" customHeight="1">
      <c r="A47" s="53"/>
    </row>
    <row r="48" spans="1:4" ht="18" customHeight="1">
      <c r="A48" s="53"/>
      <c r="B48" s="21"/>
      <c r="C48" s="22"/>
      <c r="D48" s="15"/>
    </row>
    <row r="49" spans="2:4" ht="9" customHeight="1">
      <c r="B49" s="7"/>
      <c r="C49" s="7"/>
      <c r="D49" s="7"/>
    </row>
    <row r="50" ht="18" customHeight="1"/>
    <row r="51" ht="7.5" customHeight="1">
      <c r="A51" s="26"/>
    </row>
    <row r="52" ht="18" customHeight="1"/>
    <row r="53" ht="18" customHeight="1">
      <c r="A53" s="26"/>
    </row>
    <row r="54" ht="15" customHeight="1"/>
    <row r="55" ht="15" customHeight="1"/>
    <row r="56" ht="15" customHeight="1"/>
    <row r="57" ht="15" customHeight="1"/>
    <row r="58" spans="2:28" s="39" customFormat="1" ht="15" customHeight="1">
      <c r="B58" s="10"/>
      <c r="C58" s="16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14"/>
      <c r="T58" s="14"/>
      <c r="U58" s="14"/>
      <c r="V58" s="41"/>
      <c r="W58" s="14"/>
      <c r="X58" s="14"/>
      <c r="Y58" s="14"/>
      <c r="Z58" s="41"/>
      <c r="AA58" s="14"/>
      <c r="AB58" s="14"/>
    </row>
    <row r="64" ht="15" customHeight="1"/>
    <row r="65" ht="15" customHeight="1"/>
  </sheetData>
  <sheetProtection/>
  <mergeCells count="6">
    <mergeCell ref="A36:R36"/>
    <mergeCell ref="A1:R1"/>
    <mergeCell ref="D3:G3"/>
    <mergeCell ref="H3:L3"/>
    <mergeCell ref="M3:Q3"/>
    <mergeCell ref="R3:R4"/>
  </mergeCells>
  <printOptions horizontalCentered="1"/>
  <pageMargins left="0.31496062992125984" right="0.31496062992125984" top="0.7874015748031497" bottom="0.5905511811023623" header="0.5118110236220472" footer="0.5118110236220472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pane ySplit="3" topLeftCell="A4" activePane="bottomLeft" state="frozen"/>
      <selection pane="topLeft" activeCell="A54" sqref="A54:IV56"/>
      <selection pane="bottomLeft" activeCell="A2" sqref="A2"/>
    </sheetView>
  </sheetViews>
  <sheetFormatPr defaultColWidth="8.875" defaultRowHeight="12.75"/>
  <cols>
    <col min="1" max="1" width="5.125" style="25" customWidth="1"/>
    <col min="2" max="2" width="4.75390625" style="31" customWidth="1"/>
    <col min="3" max="3" width="9.75390625" style="32" customWidth="1"/>
    <col min="4" max="7" width="4.75390625" style="10" customWidth="1"/>
    <col min="8" max="8" width="4.75390625" style="8" customWidth="1"/>
    <col min="9" max="9" width="5.75390625" style="31" customWidth="1"/>
    <col min="10" max="14" width="4.75390625" style="8" customWidth="1"/>
    <col min="15" max="15" width="5.75390625" style="31" customWidth="1"/>
    <col min="16" max="16" width="9.25390625" style="31" customWidth="1"/>
    <col min="17" max="17" width="4.75390625" style="9" hidden="1" customWidth="1"/>
    <col min="18" max="20" width="3.75390625" style="8" hidden="1" customWidth="1"/>
    <col min="21" max="21" width="6.75390625" style="9" hidden="1" customWidth="1"/>
    <col min="22" max="23" width="6.75390625" style="8" hidden="1" customWidth="1"/>
    <col min="24" max="24" width="8.875" style="7" customWidth="1"/>
    <col min="25" max="25" width="9.375" style="7" bestFit="1" customWidth="1"/>
    <col min="26" max="16384" width="8.875" style="7" customWidth="1"/>
  </cols>
  <sheetData>
    <row r="1" spans="1:16" ht="21.75" customHeight="1" thickBot="1">
      <c r="A1" s="227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</row>
    <row r="2" spans="1:16" ht="15" customHeight="1">
      <c r="A2" s="57"/>
      <c r="B2" s="38"/>
      <c r="C2" s="143"/>
      <c r="D2" s="224" t="s">
        <v>134</v>
      </c>
      <c r="E2" s="224"/>
      <c r="F2" s="224"/>
      <c r="G2" s="224"/>
      <c r="H2" s="224"/>
      <c r="I2" s="224"/>
      <c r="J2" s="225" t="s">
        <v>135</v>
      </c>
      <c r="K2" s="224"/>
      <c r="L2" s="224"/>
      <c r="M2" s="224"/>
      <c r="N2" s="224"/>
      <c r="O2" s="226"/>
      <c r="P2" s="65" t="s">
        <v>108</v>
      </c>
    </row>
    <row r="3" spans="1:23" ht="19.5" customHeight="1">
      <c r="A3" s="63" t="s">
        <v>109</v>
      </c>
      <c r="B3" s="6" t="s">
        <v>72</v>
      </c>
      <c r="C3" s="142" t="s">
        <v>54</v>
      </c>
      <c r="D3" s="30" t="s">
        <v>0</v>
      </c>
      <c r="E3" s="30" t="s">
        <v>101</v>
      </c>
      <c r="F3" s="30" t="s">
        <v>2</v>
      </c>
      <c r="G3" s="30" t="s">
        <v>102</v>
      </c>
      <c r="H3" s="30" t="s">
        <v>103</v>
      </c>
      <c r="I3" s="64" t="s">
        <v>49</v>
      </c>
      <c r="J3" s="63" t="s">
        <v>0</v>
      </c>
      <c r="K3" s="30" t="s">
        <v>101</v>
      </c>
      <c r="L3" s="30" t="s">
        <v>2</v>
      </c>
      <c r="M3" s="30" t="s">
        <v>102</v>
      </c>
      <c r="N3" s="30" t="s">
        <v>103</v>
      </c>
      <c r="O3" s="137" t="s">
        <v>49</v>
      </c>
      <c r="P3" s="66" t="s">
        <v>49</v>
      </c>
      <c r="Q3" s="9" t="s">
        <v>3</v>
      </c>
      <c r="R3" s="8" t="s">
        <v>4</v>
      </c>
      <c r="S3" s="8" t="s">
        <v>5</v>
      </c>
      <c r="T3" s="8" t="s">
        <v>6</v>
      </c>
      <c r="U3" s="9" t="s">
        <v>7</v>
      </c>
      <c r="V3" s="8" t="s">
        <v>8</v>
      </c>
      <c r="W3" s="8" t="s">
        <v>9</v>
      </c>
    </row>
    <row r="4" spans="1:16" ht="15" customHeight="1">
      <c r="A4" s="72">
        <v>1</v>
      </c>
      <c r="B4" s="2">
        <v>103</v>
      </c>
      <c r="C4" s="142" t="s">
        <v>71</v>
      </c>
      <c r="D4" s="62"/>
      <c r="E4" s="30"/>
      <c r="F4" s="30">
        <v>16</v>
      </c>
      <c r="G4" s="30"/>
      <c r="H4" s="103">
        <v>28</v>
      </c>
      <c r="I4" s="115">
        <f aca="true" t="shared" si="0" ref="I4:I16">SUM(D4:H4)</f>
        <v>44</v>
      </c>
      <c r="J4" s="62">
        <v>18</v>
      </c>
      <c r="K4" s="30"/>
      <c r="L4" s="30">
        <v>32</v>
      </c>
      <c r="M4" s="30"/>
      <c r="N4" s="103">
        <v>34</v>
      </c>
      <c r="O4" s="115">
        <f aca="true" t="shared" si="1" ref="O4:O16">SUM(J4:N4)</f>
        <v>84</v>
      </c>
      <c r="P4" s="106">
        <f aca="true" t="shared" si="2" ref="P4:P16">I4+O4</f>
        <v>128</v>
      </c>
    </row>
    <row r="5" spans="1:16" ht="15" customHeight="1">
      <c r="A5" s="72">
        <v>2</v>
      </c>
      <c r="B5" s="2">
        <v>9</v>
      </c>
      <c r="C5" s="142" t="s">
        <v>13</v>
      </c>
      <c r="D5" s="62">
        <v>34</v>
      </c>
      <c r="E5" s="30"/>
      <c r="F5" s="30">
        <v>28</v>
      </c>
      <c r="G5" s="30">
        <v>38</v>
      </c>
      <c r="H5" s="103">
        <v>10</v>
      </c>
      <c r="I5" s="115">
        <f t="shared" si="0"/>
        <v>110</v>
      </c>
      <c r="J5" s="62"/>
      <c r="K5" s="30"/>
      <c r="L5" s="30"/>
      <c r="M5" s="30"/>
      <c r="N5" s="103"/>
      <c r="O5" s="115">
        <f t="shared" si="1"/>
        <v>0</v>
      </c>
      <c r="P5" s="106">
        <f t="shared" si="2"/>
        <v>110</v>
      </c>
    </row>
    <row r="6" spans="1:16" ht="15" customHeight="1">
      <c r="A6" s="72">
        <v>3</v>
      </c>
      <c r="B6" s="2">
        <v>119</v>
      </c>
      <c r="C6" s="142" t="s">
        <v>41</v>
      </c>
      <c r="D6" s="62"/>
      <c r="E6" s="30"/>
      <c r="F6" s="30"/>
      <c r="G6" s="30">
        <v>20</v>
      </c>
      <c r="H6" s="103">
        <v>10</v>
      </c>
      <c r="I6" s="115">
        <f t="shared" si="0"/>
        <v>30</v>
      </c>
      <c r="J6" s="62">
        <v>10</v>
      </c>
      <c r="K6" s="30">
        <v>12</v>
      </c>
      <c r="L6" s="30">
        <v>20</v>
      </c>
      <c r="M6" s="30">
        <v>10</v>
      </c>
      <c r="N6" s="103">
        <v>20</v>
      </c>
      <c r="O6" s="115">
        <f t="shared" si="1"/>
        <v>72</v>
      </c>
      <c r="P6" s="106">
        <f t="shared" si="2"/>
        <v>102</v>
      </c>
    </row>
    <row r="7" spans="1:16" ht="15" customHeight="1">
      <c r="A7" s="72">
        <v>4</v>
      </c>
      <c r="B7" s="2">
        <v>1</v>
      </c>
      <c r="C7" s="142" t="s">
        <v>10</v>
      </c>
      <c r="D7" s="62"/>
      <c r="E7" s="30">
        <v>20</v>
      </c>
      <c r="F7" s="30"/>
      <c r="G7" s="30"/>
      <c r="H7" s="103"/>
      <c r="I7" s="115">
        <f t="shared" si="0"/>
        <v>20</v>
      </c>
      <c r="J7" s="62">
        <v>30</v>
      </c>
      <c r="K7" s="30">
        <v>28</v>
      </c>
      <c r="L7" s="30">
        <v>8</v>
      </c>
      <c r="M7" s="30"/>
      <c r="N7" s="103"/>
      <c r="O7" s="115">
        <f t="shared" si="1"/>
        <v>66</v>
      </c>
      <c r="P7" s="106">
        <f t="shared" si="2"/>
        <v>86</v>
      </c>
    </row>
    <row r="8" spans="1:16" ht="15" customHeight="1">
      <c r="A8" s="72">
        <v>5</v>
      </c>
      <c r="B8" s="2">
        <v>24</v>
      </c>
      <c r="C8" s="142" t="s">
        <v>19</v>
      </c>
      <c r="D8" s="62"/>
      <c r="E8" s="30"/>
      <c r="F8" s="30"/>
      <c r="G8" s="30"/>
      <c r="H8" s="103"/>
      <c r="I8" s="115">
        <f t="shared" si="0"/>
        <v>0</v>
      </c>
      <c r="J8" s="62"/>
      <c r="K8" s="30"/>
      <c r="L8" s="30">
        <v>26</v>
      </c>
      <c r="M8" s="30">
        <v>16</v>
      </c>
      <c r="N8" s="103">
        <v>28</v>
      </c>
      <c r="O8" s="115">
        <f t="shared" si="1"/>
        <v>70</v>
      </c>
      <c r="P8" s="106">
        <f t="shared" si="2"/>
        <v>70</v>
      </c>
    </row>
    <row r="9" spans="1:16" ht="15" customHeight="1">
      <c r="A9" s="72">
        <v>6</v>
      </c>
      <c r="B9" s="2">
        <v>121</v>
      </c>
      <c r="C9" s="142" t="s">
        <v>42</v>
      </c>
      <c r="D9" s="62">
        <v>8</v>
      </c>
      <c r="E9" s="30">
        <v>36</v>
      </c>
      <c r="F9" s="30">
        <v>18</v>
      </c>
      <c r="G9" s="30"/>
      <c r="H9" s="103"/>
      <c r="I9" s="115">
        <f t="shared" si="0"/>
        <v>62</v>
      </c>
      <c r="J9" s="62"/>
      <c r="K9" s="30"/>
      <c r="L9" s="30"/>
      <c r="M9" s="30"/>
      <c r="N9" s="103"/>
      <c r="O9" s="115">
        <f t="shared" si="1"/>
        <v>0</v>
      </c>
      <c r="P9" s="106">
        <f t="shared" si="2"/>
        <v>62</v>
      </c>
    </row>
    <row r="10" spans="1:16" ht="15" customHeight="1">
      <c r="A10" s="72">
        <v>7</v>
      </c>
      <c r="B10" s="2">
        <v>116</v>
      </c>
      <c r="C10" s="142" t="s">
        <v>40</v>
      </c>
      <c r="D10" s="62"/>
      <c r="E10" s="30"/>
      <c r="F10" s="30"/>
      <c r="G10" s="30"/>
      <c r="H10" s="103"/>
      <c r="I10" s="115">
        <f t="shared" si="0"/>
        <v>0</v>
      </c>
      <c r="J10" s="62"/>
      <c r="K10" s="30">
        <v>20</v>
      </c>
      <c r="L10" s="30">
        <v>20</v>
      </c>
      <c r="M10" s="30">
        <v>18</v>
      </c>
      <c r="N10" s="103"/>
      <c r="O10" s="115">
        <f t="shared" si="1"/>
        <v>58</v>
      </c>
      <c r="P10" s="106">
        <f t="shared" si="2"/>
        <v>58</v>
      </c>
    </row>
    <row r="11" spans="1:16" ht="15" customHeight="1">
      <c r="A11" s="72">
        <v>8</v>
      </c>
      <c r="B11" s="2">
        <v>49</v>
      </c>
      <c r="C11" s="142" t="s">
        <v>31</v>
      </c>
      <c r="D11" s="62">
        <v>10</v>
      </c>
      <c r="E11" s="30"/>
      <c r="F11" s="30">
        <v>10</v>
      </c>
      <c r="G11" s="30">
        <v>8</v>
      </c>
      <c r="H11" s="103">
        <v>12</v>
      </c>
      <c r="I11" s="115">
        <f t="shared" si="0"/>
        <v>40</v>
      </c>
      <c r="J11" s="62">
        <v>10</v>
      </c>
      <c r="K11" s="30"/>
      <c r="L11" s="30"/>
      <c r="M11" s="30"/>
      <c r="N11" s="103"/>
      <c r="O11" s="115">
        <f t="shared" si="1"/>
        <v>10</v>
      </c>
      <c r="P11" s="106">
        <f t="shared" si="2"/>
        <v>50</v>
      </c>
    </row>
    <row r="12" spans="1:16" ht="15" customHeight="1">
      <c r="A12" s="72">
        <v>9</v>
      </c>
      <c r="B12" s="2">
        <v>45</v>
      </c>
      <c r="C12" s="142" t="s">
        <v>27</v>
      </c>
      <c r="D12" s="62"/>
      <c r="E12" s="30">
        <v>24</v>
      </c>
      <c r="F12" s="30"/>
      <c r="G12" s="30">
        <v>16</v>
      </c>
      <c r="H12" s="103"/>
      <c r="I12" s="115">
        <f t="shared" si="0"/>
        <v>40</v>
      </c>
      <c r="J12" s="62"/>
      <c r="K12" s="30"/>
      <c r="L12" s="30"/>
      <c r="M12" s="30"/>
      <c r="N12" s="103"/>
      <c r="O12" s="115">
        <f t="shared" si="1"/>
        <v>0</v>
      </c>
      <c r="P12" s="106">
        <f t="shared" si="2"/>
        <v>40</v>
      </c>
    </row>
    <row r="13" spans="1:16" ht="15" customHeight="1">
      <c r="A13" s="269">
        <v>10</v>
      </c>
      <c r="B13" s="266">
        <v>66</v>
      </c>
      <c r="C13" s="270" t="s">
        <v>149</v>
      </c>
      <c r="D13" s="271"/>
      <c r="E13" s="272">
        <v>24</v>
      </c>
      <c r="F13" s="272"/>
      <c r="G13" s="272"/>
      <c r="H13" s="273">
        <v>8</v>
      </c>
      <c r="I13" s="274">
        <f t="shared" si="0"/>
        <v>32</v>
      </c>
      <c r="J13" s="271"/>
      <c r="K13" s="272"/>
      <c r="L13" s="272"/>
      <c r="M13" s="272"/>
      <c r="N13" s="273"/>
      <c r="O13" s="274">
        <f t="shared" si="1"/>
        <v>0</v>
      </c>
      <c r="P13" s="275">
        <f t="shared" si="2"/>
        <v>32</v>
      </c>
    </row>
    <row r="14" spans="1:16" ht="15" customHeight="1">
      <c r="A14" s="72">
        <v>11</v>
      </c>
      <c r="B14" s="2">
        <v>42</v>
      </c>
      <c r="C14" s="142" t="s">
        <v>24</v>
      </c>
      <c r="D14" s="62"/>
      <c r="E14" s="30">
        <v>8</v>
      </c>
      <c r="F14" s="30">
        <v>20</v>
      </c>
      <c r="G14" s="30"/>
      <c r="H14" s="103"/>
      <c r="I14" s="115">
        <f t="shared" si="0"/>
        <v>28</v>
      </c>
      <c r="J14" s="62"/>
      <c r="K14" s="30"/>
      <c r="L14" s="30"/>
      <c r="M14" s="30"/>
      <c r="N14" s="103"/>
      <c r="O14" s="115">
        <f t="shared" si="1"/>
        <v>0</v>
      </c>
      <c r="P14" s="106">
        <f t="shared" si="2"/>
        <v>28</v>
      </c>
    </row>
    <row r="15" spans="1:16" ht="15" customHeight="1">
      <c r="A15" s="72">
        <v>12</v>
      </c>
      <c r="B15" s="2">
        <v>132</v>
      </c>
      <c r="C15" s="142" t="s">
        <v>43</v>
      </c>
      <c r="D15" s="62"/>
      <c r="E15" s="30"/>
      <c r="F15" s="30"/>
      <c r="G15" s="30"/>
      <c r="H15" s="103"/>
      <c r="I15" s="115">
        <f t="shared" si="0"/>
        <v>0</v>
      </c>
      <c r="J15" s="62"/>
      <c r="K15" s="30">
        <v>16</v>
      </c>
      <c r="L15" s="30">
        <v>10</v>
      </c>
      <c r="M15" s="30"/>
      <c r="N15" s="103"/>
      <c r="O15" s="115">
        <f t="shared" si="1"/>
        <v>26</v>
      </c>
      <c r="P15" s="106">
        <f t="shared" si="2"/>
        <v>26</v>
      </c>
    </row>
    <row r="16" spans="1:16" ht="15" customHeight="1">
      <c r="A16" s="72" t="s">
        <v>128</v>
      </c>
      <c r="B16" s="2">
        <v>23</v>
      </c>
      <c r="C16" s="142" t="s">
        <v>18</v>
      </c>
      <c r="D16" s="62">
        <v>8</v>
      </c>
      <c r="E16" s="30"/>
      <c r="F16" s="30"/>
      <c r="G16" s="30">
        <v>8</v>
      </c>
      <c r="H16" s="103">
        <v>10</v>
      </c>
      <c r="I16" s="115">
        <f t="shared" si="0"/>
        <v>26</v>
      </c>
      <c r="J16" s="62"/>
      <c r="K16" s="30"/>
      <c r="L16" s="30"/>
      <c r="M16" s="30"/>
      <c r="N16" s="103"/>
      <c r="O16" s="115">
        <f t="shared" si="1"/>
        <v>0</v>
      </c>
      <c r="P16" s="106">
        <f t="shared" si="2"/>
        <v>26</v>
      </c>
    </row>
    <row r="17" spans="1:16" ht="15" customHeight="1">
      <c r="A17" s="72">
        <v>14</v>
      </c>
      <c r="B17" s="2">
        <v>12</v>
      </c>
      <c r="C17" s="2" t="s">
        <v>15</v>
      </c>
      <c r="D17" s="62">
        <v>10</v>
      </c>
      <c r="E17" s="30"/>
      <c r="F17" s="30"/>
      <c r="G17" s="30"/>
      <c r="H17" s="103"/>
      <c r="I17" s="115">
        <f aca="true" t="shared" si="3" ref="I17:I27">SUM(D17:H17)</f>
        <v>10</v>
      </c>
      <c r="J17" s="30">
        <v>10</v>
      </c>
      <c r="K17" s="30"/>
      <c r="L17" s="30"/>
      <c r="M17" s="30"/>
      <c r="N17" s="30"/>
      <c r="O17" s="115">
        <f aca="true" t="shared" si="4" ref="O17:O27">SUM(J17:N17)</f>
        <v>10</v>
      </c>
      <c r="P17" s="187">
        <f aca="true" t="shared" si="5" ref="P17:P27">I17+O17</f>
        <v>20</v>
      </c>
    </row>
    <row r="18" spans="1:16" ht="15" customHeight="1">
      <c r="A18" s="72" t="s">
        <v>128</v>
      </c>
      <c r="B18" s="2">
        <v>52</v>
      </c>
      <c r="C18" s="142" t="s">
        <v>32</v>
      </c>
      <c r="D18" s="62"/>
      <c r="E18" s="30"/>
      <c r="F18" s="30">
        <v>8</v>
      </c>
      <c r="G18" s="30"/>
      <c r="H18" s="103"/>
      <c r="I18" s="115">
        <f>SUM(D18:H18)</f>
        <v>8</v>
      </c>
      <c r="J18" s="62"/>
      <c r="K18" s="30"/>
      <c r="L18" s="30"/>
      <c r="M18" s="30">
        <v>12</v>
      </c>
      <c r="N18" s="103"/>
      <c r="O18" s="115">
        <f>SUM(J18:N18)</f>
        <v>12</v>
      </c>
      <c r="P18" s="106">
        <f>I18+O18</f>
        <v>20</v>
      </c>
    </row>
    <row r="19" spans="1:16" ht="15" customHeight="1">
      <c r="A19" s="72">
        <v>16</v>
      </c>
      <c r="B19" s="2">
        <v>57</v>
      </c>
      <c r="C19" s="142" t="s">
        <v>119</v>
      </c>
      <c r="D19" s="62"/>
      <c r="E19" s="30"/>
      <c r="F19" s="30"/>
      <c r="G19" s="30"/>
      <c r="H19" s="103"/>
      <c r="I19" s="115">
        <f>SUM(D19:H19)</f>
        <v>0</v>
      </c>
      <c r="J19" s="62"/>
      <c r="K19" s="30">
        <v>8</v>
      </c>
      <c r="L19" s="30"/>
      <c r="M19" s="30">
        <v>8</v>
      </c>
      <c r="N19" s="103"/>
      <c r="O19" s="115">
        <f>SUM(J19:N19)</f>
        <v>16</v>
      </c>
      <c r="P19" s="106">
        <f>I19+O19</f>
        <v>16</v>
      </c>
    </row>
    <row r="20" spans="1:16" ht="15" customHeight="1">
      <c r="A20" s="72" t="s">
        <v>128</v>
      </c>
      <c r="B20" s="2">
        <v>133</v>
      </c>
      <c r="C20" s="142" t="s">
        <v>76</v>
      </c>
      <c r="D20" s="62"/>
      <c r="E20" s="30"/>
      <c r="F20" s="30"/>
      <c r="G20" s="30"/>
      <c r="H20" s="103"/>
      <c r="I20" s="115">
        <f>SUM(D20:H20)</f>
        <v>0</v>
      </c>
      <c r="J20" s="62">
        <v>16</v>
      </c>
      <c r="K20" s="30"/>
      <c r="L20" s="30"/>
      <c r="M20" s="30"/>
      <c r="N20" s="103"/>
      <c r="O20" s="115">
        <f>SUM(J20:N20)</f>
        <v>16</v>
      </c>
      <c r="P20" s="106">
        <f>I20+O20</f>
        <v>16</v>
      </c>
    </row>
    <row r="21" spans="1:16" ht="15" customHeight="1">
      <c r="A21" s="72">
        <v>18</v>
      </c>
      <c r="B21" s="2">
        <v>39</v>
      </c>
      <c r="C21" s="142" t="s">
        <v>23</v>
      </c>
      <c r="D21" s="62"/>
      <c r="E21" s="30"/>
      <c r="F21" s="30"/>
      <c r="G21" s="30"/>
      <c r="H21" s="103"/>
      <c r="I21" s="115">
        <f>SUM(D21:H21)</f>
        <v>0</v>
      </c>
      <c r="J21" s="62"/>
      <c r="K21" s="30"/>
      <c r="L21" s="30"/>
      <c r="M21" s="30">
        <v>8</v>
      </c>
      <c r="N21" s="103"/>
      <c r="O21" s="115">
        <f>SUM(J21:N21)</f>
        <v>8</v>
      </c>
      <c r="P21" s="106">
        <f>I21+O21</f>
        <v>8</v>
      </c>
    </row>
    <row r="22" spans="1:16" ht="15" customHeight="1">
      <c r="A22" s="72" t="s">
        <v>128</v>
      </c>
      <c r="B22" s="2">
        <v>60</v>
      </c>
      <c r="C22" s="142" t="s">
        <v>34</v>
      </c>
      <c r="D22" s="62"/>
      <c r="E22" s="30"/>
      <c r="F22" s="30"/>
      <c r="G22" s="30"/>
      <c r="H22" s="103"/>
      <c r="I22" s="115">
        <f>SUM(D22:H22)</f>
        <v>0</v>
      </c>
      <c r="J22" s="62">
        <v>8</v>
      </c>
      <c r="K22" s="30"/>
      <c r="L22" s="30"/>
      <c r="M22" s="30"/>
      <c r="N22" s="103"/>
      <c r="O22" s="115">
        <f>SUM(J22:N22)</f>
        <v>8</v>
      </c>
      <c r="P22" s="106">
        <f>I22+O22</f>
        <v>8</v>
      </c>
    </row>
    <row r="23" spans="1:16" ht="15" customHeight="1">
      <c r="A23" s="72" t="s">
        <v>128</v>
      </c>
      <c r="B23" s="2">
        <v>14</v>
      </c>
      <c r="C23" s="142" t="s">
        <v>16</v>
      </c>
      <c r="D23" s="62">
        <v>8</v>
      </c>
      <c r="E23" s="30"/>
      <c r="F23" s="30"/>
      <c r="G23" s="30"/>
      <c r="H23" s="103"/>
      <c r="I23" s="115">
        <f t="shared" si="3"/>
        <v>8</v>
      </c>
      <c r="J23" s="62"/>
      <c r="K23" s="30"/>
      <c r="L23" s="30"/>
      <c r="M23" s="30"/>
      <c r="N23" s="103"/>
      <c r="O23" s="115">
        <f t="shared" si="4"/>
        <v>0</v>
      </c>
      <c r="P23" s="106">
        <f t="shared" si="5"/>
        <v>8</v>
      </c>
    </row>
    <row r="24" spans="1:16" ht="15" customHeight="1">
      <c r="A24" s="72" t="s">
        <v>128</v>
      </c>
      <c r="B24" s="2">
        <v>36</v>
      </c>
      <c r="C24" s="142" t="s">
        <v>22</v>
      </c>
      <c r="D24" s="62"/>
      <c r="E24" s="30">
        <v>8</v>
      </c>
      <c r="F24" s="30"/>
      <c r="G24" s="30"/>
      <c r="H24" s="103"/>
      <c r="I24" s="115">
        <f t="shared" si="3"/>
        <v>8</v>
      </c>
      <c r="J24" s="62"/>
      <c r="K24" s="30"/>
      <c r="L24" s="30"/>
      <c r="M24" s="30"/>
      <c r="N24" s="103"/>
      <c r="O24" s="115">
        <f t="shared" si="4"/>
        <v>0</v>
      </c>
      <c r="P24" s="106">
        <f t="shared" si="5"/>
        <v>8</v>
      </c>
    </row>
    <row r="25" spans="1:16" ht="15" customHeight="1">
      <c r="A25" s="72" t="s">
        <v>128</v>
      </c>
      <c r="B25" s="2">
        <v>17</v>
      </c>
      <c r="C25" s="142" t="s">
        <v>17</v>
      </c>
      <c r="D25" s="62"/>
      <c r="E25" s="30">
        <v>8</v>
      </c>
      <c r="F25" s="30"/>
      <c r="G25" s="30"/>
      <c r="H25" s="103"/>
      <c r="I25" s="115">
        <f t="shared" si="3"/>
        <v>8</v>
      </c>
      <c r="J25" s="62"/>
      <c r="K25" s="30"/>
      <c r="L25" s="30"/>
      <c r="M25" s="30"/>
      <c r="N25" s="103"/>
      <c r="O25" s="115">
        <f t="shared" si="4"/>
        <v>0</v>
      </c>
      <c r="P25" s="106">
        <f t="shared" si="5"/>
        <v>8</v>
      </c>
    </row>
    <row r="26" spans="1:16" ht="15" customHeight="1">
      <c r="A26" s="72" t="s">
        <v>128</v>
      </c>
      <c r="B26" s="2">
        <v>129</v>
      </c>
      <c r="C26" s="142" t="s">
        <v>133</v>
      </c>
      <c r="D26" s="62"/>
      <c r="E26" s="30"/>
      <c r="F26" s="30"/>
      <c r="G26" s="30"/>
      <c r="H26" s="103"/>
      <c r="I26" s="115">
        <f t="shared" si="3"/>
        <v>0</v>
      </c>
      <c r="J26" s="62"/>
      <c r="K26" s="30">
        <v>8</v>
      </c>
      <c r="L26" s="30"/>
      <c r="M26" s="30"/>
      <c r="N26" s="103"/>
      <c r="O26" s="115">
        <f t="shared" si="4"/>
        <v>8</v>
      </c>
      <c r="P26" s="106">
        <f t="shared" si="5"/>
        <v>8</v>
      </c>
    </row>
    <row r="27" spans="1:16" ht="15" customHeight="1" thickBot="1">
      <c r="A27" s="74" t="s">
        <v>128</v>
      </c>
      <c r="B27" s="75">
        <v>20</v>
      </c>
      <c r="C27" s="144" t="s">
        <v>113</v>
      </c>
      <c r="D27" s="107"/>
      <c r="E27" s="104"/>
      <c r="F27" s="104"/>
      <c r="G27" s="104"/>
      <c r="H27" s="105"/>
      <c r="I27" s="121">
        <f t="shared" si="3"/>
        <v>0</v>
      </c>
      <c r="J27" s="107">
        <v>8</v>
      </c>
      <c r="K27" s="104"/>
      <c r="L27" s="104"/>
      <c r="M27" s="104"/>
      <c r="N27" s="105"/>
      <c r="O27" s="121">
        <f t="shared" si="4"/>
        <v>8</v>
      </c>
      <c r="P27" s="122">
        <f t="shared" si="5"/>
        <v>8</v>
      </c>
    </row>
    <row r="28" spans="1:23" ht="15" customHeight="1">
      <c r="A28"/>
      <c r="B28" s="1"/>
      <c r="C28" s="1"/>
      <c r="D28" s="4"/>
      <c r="E28" s="4"/>
      <c r="F28" s="4"/>
      <c r="G28" s="4"/>
      <c r="H28"/>
      <c r="I28" s="4"/>
      <c r="J28"/>
      <c r="K28"/>
      <c r="L28"/>
      <c r="M28"/>
      <c r="N28"/>
      <c r="O28" s="4"/>
      <c r="P28" s="4"/>
      <c r="Q28" s="9">
        <v>0</v>
      </c>
      <c r="R28" s="8">
        <v>0</v>
      </c>
      <c r="S28" s="8">
        <v>0</v>
      </c>
      <c r="T28" s="8">
        <v>0</v>
      </c>
      <c r="U28" s="9">
        <v>0</v>
      </c>
      <c r="V28" s="8">
        <v>0</v>
      </c>
      <c r="W28" s="8">
        <v>0</v>
      </c>
    </row>
    <row r="29" spans="1:16" ht="15" customHeight="1">
      <c r="A29"/>
      <c r="B29" s="1"/>
      <c r="C29" s="1"/>
      <c r="D29" s="30">
        <f>SUM(D4:D27)</f>
        <v>78</v>
      </c>
      <c r="E29" s="30">
        <f aca="true" t="shared" si="6" ref="E29:P29">SUM(E4:E27)</f>
        <v>128</v>
      </c>
      <c r="F29" s="30">
        <f t="shared" si="6"/>
        <v>100</v>
      </c>
      <c r="G29" s="30">
        <f t="shared" si="6"/>
        <v>90</v>
      </c>
      <c r="H29" s="30">
        <f t="shared" si="6"/>
        <v>78</v>
      </c>
      <c r="I29" s="30">
        <f t="shared" si="6"/>
        <v>474</v>
      </c>
      <c r="J29" s="30">
        <f t="shared" si="6"/>
        <v>110</v>
      </c>
      <c r="K29" s="30">
        <f t="shared" si="6"/>
        <v>92</v>
      </c>
      <c r="L29" s="30">
        <f t="shared" si="6"/>
        <v>116</v>
      </c>
      <c r="M29" s="30">
        <f t="shared" si="6"/>
        <v>72</v>
      </c>
      <c r="N29" s="30">
        <f t="shared" si="6"/>
        <v>82</v>
      </c>
      <c r="O29" s="30">
        <f t="shared" si="6"/>
        <v>472</v>
      </c>
      <c r="P29" s="30">
        <f t="shared" si="6"/>
        <v>946</v>
      </c>
    </row>
    <row r="30" spans="1:16" ht="15" customHeight="1">
      <c r="A30"/>
      <c r="B30" s="1"/>
      <c r="C30" s="1"/>
      <c r="D30" s="4"/>
      <c r="E30" s="4"/>
      <c r="F30" s="4"/>
      <c r="G30" s="4"/>
      <c r="H30"/>
      <c r="I30" s="4"/>
      <c r="J30"/>
      <c r="K30"/>
      <c r="L30"/>
      <c r="M30"/>
      <c r="N30"/>
      <c r="O30" s="4"/>
      <c r="P30" s="4"/>
    </row>
    <row r="31" spans="1:23" ht="15" customHeight="1">
      <c r="A31"/>
      <c r="B31" s="1"/>
      <c r="C31" s="1"/>
      <c r="D31" s="7"/>
      <c r="E31" s="30"/>
      <c r="F31" s="30"/>
      <c r="G31" s="30"/>
      <c r="H31" s="30"/>
      <c r="I31" s="7"/>
      <c r="J31" s="30"/>
      <c r="K31" s="30"/>
      <c r="L31" s="30"/>
      <c r="M31" s="30"/>
      <c r="N31" s="30"/>
      <c r="O31" s="7"/>
      <c r="P31" s="7"/>
      <c r="Q31" s="9">
        <v>0</v>
      </c>
      <c r="R31" s="8">
        <v>0</v>
      </c>
      <c r="S31" s="8">
        <v>0</v>
      </c>
      <c r="T31" s="8">
        <v>0</v>
      </c>
      <c r="U31" s="9">
        <v>0</v>
      </c>
      <c r="V31" s="8">
        <v>0</v>
      </c>
      <c r="W31" s="8">
        <v>0</v>
      </c>
    </row>
    <row r="32" ht="15" customHeight="1"/>
    <row r="33" spans="1:16" ht="15" customHeight="1">
      <c r="A33" s="216" t="s">
        <v>94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</row>
    <row r="34" ht="15" customHeight="1"/>
    <row r="35" ht="15" customHeight="1"/>
    <row r="36" spans="2:23" s="39" customFormat="1" ht="15" customHeight="1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41"/>
      <c r="R36" s="14"/>
      <c r="S36" s="14"/>
      <c r="T36" s="14"/>
      <c r="U36" s="41"/>
      <c r="V36" s="14"/>
      <c r="W36" s="14"/>
    </row>
    <row r="37" ht="15" customHeight="1"/>
    <row r="38" ht="15" customHeight="1"/>
    <row r="39" ht="15" customHeight="1"/>
    <row r="40" ht="15" customHeight="1"/>
    <row r="41" ht="15" customHeight="1"/>
    <row r="44" ht="15" customHeight="1"/>
    <row r="45" ht="15" customHeight="1"/>
  </sheetData>
  <sheetProtection/>
  <mergeCells count="4">
    <mergeCell ref="A33:P33"/>
    <mergeCell ref="D2:I2"/>
    <mergeCell ref="J2:O2"/>
    <mergeCell ref="A1:P1"/>
  </mergeCells>
  <printOptions horizontalCentered="1"/>
  <pageMargins left="0.5905511811023623" right="0.5905511811023623" top="0.984251968503937" bottom="0.984251968503937" header="0.511811023622047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7"/>
  <sheetViews>
    <sheetView zoomScalePageLayoutView="0" workbookViewId="0" topLeftCell="A1">
      <pane ySplit="3" topLeftCell="A10" activePane="bottomLeft" state="frozen"/>
      <selection pane="topLeft" activeCell="A54" sqref="A54:IV56"/>
      <selection pane="bottomLeft" activeCell="J28" sqref="J28"/>
    </sheetView>
  </sheetViews>
  <sheetFormatPr defaultColWidth="9.00390625" defaultRowHeight="12.75"/>
  <cols>
    <col min="1" max="1" width="4.00390625" style="40" customWidth="1"/>
    <col min="2" max="2" width="5.125" style="40" customWidth="1"/>
    <col min="3" max="3" width="9.75390625" style="40" customWidth="1"/>
    <col min="4" max="10" width="4.75390625" style="40" customWidth="1"/>
    <col min="11" max="11" width="5.75390625" style="81" customWidth="1"/>
    <col min="12" max="16" width="4.75390625" style="40" customWidth="1"/>
    <col min="17" max="17" width="5.75390625" style="81" customWidth="1"/>
  </cols>
  <sheetData>
    <row r="1" spans="1:44" ht="36" customHeight="1" thickBot="1">
      <c r="A1" s="230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17" ht="19.5" customHeight="1">
      <c r="A2" s="234" t="s">
        <v>53</v>
      </c>
      <c r="B2" s="76"/>
      <c r="C2" s="76"/>
      <c r="D2" s="237" t="s">
        <v>134</v>
      </c>
      <c r="E2" s="224"/>
      <c r="F2" s="224"/>
      <c r="G2" s="224"/>
      <c r="H2" s="224"/>
      <c r="I2" s="224"/>
      <c r="J2" s="226"/>
      <c r="K2" s="236" t="s">
        <v>135</v>
      </c>
      <c r="L2" s="237"/>
      <c r="M2" s="237"/>
      <c r="N2" s="237"/>
      <c r="O2" s="237"/>
      <c r="P2" s="238"/>
      <c r="Q2" s="239" t="s">
        <v>49</v>
      </c>
    </row>
    <row r="3" spans="1:17" ht="18" customHeight="1" thickBot="1">
      <c r="A3" s="235"/>
      <c r="B3" s="139" t="s">
        <v>110</v>
      </c>
      <c r="C3" s="139" t="s">
        <v>54</v>
      </c>
      <c r="D3" s="139" t="s">
        <v>0</v>
      </c>
      <c r="E3" s="139" t="s">
        <v>101</v>
      </c>
      <c r="F3" s="139" t="s">
        <v>158</v>
      </c>
      <c r="G3" s="139" t="s">
        <v>2</v>
      </c>
      <c r="H3" s="139" t="s">
        <v>102</v>
      </c>
      <c r="I3" s="139" t="s">
        <v>103</v>
      </c>
      <c r="J3" s="83" t="s">
        <v>111</v>
      </c>
      <c r="K3" s="139" t="s">
        <v>0</v>
      </c>
      <c r="L3" s="139" t="s">
        <v>101</v>
      </c>
      <c r="M3" s="139" t="s">
        <v>2</v>
      </c>
      <c r="N3" s="139" t="s">
        <v>102</v>
      </c>
      <c r="O3" s="139" t="s">
        <v>103</v>
      </c>
      <c r="P3" s="83" t="s">
        <v>111</v>
      </c>
      <c r="Q3" s="240"/>
    </row>
    <row r="4" spans="1:17" ht="15" customHeight="1">
      <c r="A4" s="262">
        <v>1</v>
      </c>
      <c r="B4" s="38">
        <v>119</v>
      </c>
      <c r="C4" s="38" t="s">
        <v>41</v>
      </c>
      <c r="D4" s="38">
        <v>98</v>
      </c>
      <c r="E4" s="38">
        <v>128</v>
      </c>
      <c r="F4" s="38">
        <v>50</v>
      </c>
      <c r="G4" s="38">
        <v>56</v>
      </c>
      <c r="H4" s="38">
        <v>66</v>
      </c>
      <c r="I4" s="38">
        <v>32</v>
      </c>
      <c r="J4" s="194">
        <f aca="true" t="shared" si="0" ref="J4:J52">SUM(D4:I4)</f>
        <v>430</v>
      </c>
      <c r="K4" s="38">
        <v>76</v>
      </c>
      <c r="L4" s="38">
        <v>20</v>
      </c>
      <c r="M4" s="38">
        <v>57</v>
      </c>
      <c r="N4" s="38">
        <v>18</v>
      </c>
      <c r="O4" s="38">
        <v>24</v>
      </c>
      <c r="P4" s="194">
        <f aca="true" t="shared" si="1" ref="P4:P52">SUM(K4:O4)</f>
        <v>195</v>
      </c>
      <c r="Q4" s="263">
        <f aca="true" t="shared" si="2" ref="Q4:Q52">J4+P4</f>
        <v>625</v>
      </c>
    </row>
    <row r="5" spans="1:17" ht="15" customHeight="1">
      <c r="A5" s="77">
        <v>2</v>
      </c>
      <c r="B5" s="2">
        <v>9</v>
      </c>
      <c r="C5" s="2" t="s">
        <v>13</v>
      </c>
      <c r="D5" s="2">
        <v>162</v>
      </c>
      <c r="E5" s="2">
        <v>54</v>
      </c>
      <c r="F5" s="2">
        <v>48</v>
      </c>
      <c r="G5" s="2">
        <v>60</v>
      </c>
      <c r="H5" s="2">
        <v>58</v>
      </c>
      <c r="I5" s="2">
        <v>21</v>
      </c>
      <c r="J5" s="108">
        <f t="shared" si="0"/>
        <v>403</v>
      </c>
      <c r="K5" s="2"/>
      <c r="L5" s="2"/>
      <c r="M5" s="2"/>
      <c r="N5" s="2"/>
      <c r="O5" s="2"/>
      <c r="P5" s="108">
        <f t="shared" si="1"/>
        <v>0</v>
      </c>
      <c r="Q5" s="188">
        <f t="shared" si="2"/>
        <v>403</v>
      </c>
    </row>
    <row r="6" spans="1:17" ht="15" customHeight="1">
      <c r="A6" s="77">
        <v>3</v>
      </c>
      <c r="B6" s="2">
        <v>24</v>
      </c>
      <c r="C6" s="2" t="s">
        <v>19</v>
      </c>
      <c r="D6" s="2">
        <v>42</v>
      </c>
      <c r="E6" s="2">
        <v>12</v>
      </c>
      <c r="F6" s="2"/>
      <c r="G6" s="2">
        <v>29</v>
      </c>
      <c r="H6" s="2">
        <v>15</v>
      </c>
      <c r="I6" s="2">
        <v>30</v>
      </c>
      <c r="J6" s="108">
        <f t="shared" si="0"/>
        <v>128</v>
      </c>
      <c r="K6" s="2">
        <v>33</v>
      </c>
      <c r="L6" s="2">
        <v>46</v>
      </c>
      <c r="M6" s="2">
        <v>20</v>
      </c>
      <c r="N6" s="2">
        <v>9</v>
      </c>
      <c r="O6" s="2">
        <v>16</v>
      </c>
      <c r="P6" s="108">
        <f t="shared" si="1"/>
        <v>124</v>
      </c>
      <c r="Q6" s="188">
        <f t="shared" si="2"/>
        <v>252</v>
      </c>
    </row>
    <row r="7" spans="1:17" ht="15" customHeight="1">
      <c r="A7" s="77">
        <v>4</v>
      </c>
      <c r="B7" s="2">
        <v>23</v>
      </c>
      <c r="C7" s="2" t="s">
        <v>18</v>
      </c>
      <c r="D7" s="2">
        <v>80</v>
      </c>
      <c r="E7" s="2">
        <v>40</v>
      </c>
      <c r="F7" s="2">
        <v>16</v>
      </c>
      <c r="G7" s="2">
        <v>15</v>
      </c>
      <c r="H7" s="2">
        <v>29</v>
      </c>
      <c r="I7" s="2">
        <v>3</v>
      </c>
      <c r="J7" s="108">
        <f t="shared" si="0"/>
        <v>183</v>
      </c>
      <c r="K7" s="2">
        <v>2</v>
      </c>
      <c r="L7" s="2"/>
      <c r="M7" s="2"/>
      <c r="N7" s="2"/>
      <c r="O7" s="2">
        <v>2</v>
      </c>
      <c r="P7" s="108">
        <f t="shared" si="1"/>
        <v>4</v>
      </c>
      <c r="Q7" s="188">
        <f t="shared" si="2"/>
        <v>187</v>
      </c>
    </row>
    <row r="8" spans="1:17" ht="15" customHeight="1">
      <c r="A8" s="77">
        <v>5</v>
      </c>
      <c r="B8" s="2">
        <v>129</v>
      </c>
      <c r="C8" s="2" t="s">
        <v>133</v>
      </c>
      <c r="D8" s="2">
        <v>33</v>
      </c>
      <c r="E8" s="2">
        <v>38</v>
      </c>
      <c r="F8" s="2">
        <v>4</v>
      </c>
      <c r="G8" s="2">
        <v>6</v>
      </c>
      <c r="H8" s="2">
        <v>28</v>
      </c>
      <c r="I8" s="2">
        <v>9</v>
      </c>
      <c r="J8" s="108">
        <f t="shared" si="0"/>
        <v>118</v>
      </c>
      <c r="K8" s="2">
        <v>18</v>
      </c>
      <c r="L8" s="2"/>
      <c r="M8" s="2"/>
      <c r="N8" s="2">
        <v>19</v>
      </c>
      <c r="O8" s="2"/>
      <c r="P8" s="108">
        <f t="shared" si="1"/>
        <v>37</v>
      </c>
      <c r="Q8" s="188">
        <f t="shared" si="2"/>
        <v>155</v>
      </c>
    </row>
    <row r="9" spans="1:17" ht="15" customHeight="1">
      <c r="A9" s="77">
        <v>6</v>
      </c>
      <c r="B9" s="2">
        <v>121</v>
      </c>
      <c r="C9" s="2" t="s">
        <v>42</v>
      </c>
      <c r="D9" s="2">
        <v>19</v>
      </c>
      <c r="E9" s="2">
        <v>12</v>
      </c>
      <c r="F9" s="2">
        <v>32</v>
      </c>
      <c r="G9" s="2">
        <v>25</v>
      </c>
      <c r="H9" s="2">
        <v>12</v>
      </c>
      <c r="I9" s="2">
        <v>9</v>
      </c>
      <c r="J9" s="108">
        <f t="shared" si="0"/>
        <v>109</v>
      </c>
      <c r="K9" s="2">
        <v>9</v>
      </c>
      <c r="L9" s="2"/>
      <c r="M9" s="2">
        <v>15</v>
      </c>
      <c r="N9" s="2"/>
      <c r="O9" s="2">
        <v>3</v>
      </c>
      <c r="P9" s="108">
        <f t="shared" si="1"/>
        <v>27</v>
      </c>
      <c r="Q9" s="188">
        <f t="shared" si="2"/>
        <v>136</v>
      </c>
    </row>
    <row r="10" spans="1:17" ht="15" customHeight="1">
      <c r="A10" s="77">
        <v>7</v>
      </c>
      <c r="B10" s="2">
        <v>103</v>
      </c>
      <c r="C10" s="2" t="s">
        <v>71</v>
      </c>
      <c r="D10" s="2">
        <v>22</v>
      </c>
      <c r="E10" s="2">
        <v>16</v>
      </c>
      <c r="F10" s="2">
        <v>10</v>
      </c>
      <c r="G10" s="2">
        <v>12</v>
      </c>
      <c r="H10" s="2">
        <v>3</v>
      </c>
      <c r="I10" s="2">
        <v>9</v>
      </c>
      <c r="J10" s="108">
        <f t="shared" si="0"/>
        <v>72</v>
      </c>
      <c r="K10" s="2">
        <v>15</v>
      </c>
      <c r="L10" s="2"/>
      <c r="M10" s="2">
        <v>9</v>
      </c>
      <c r="N10" s="2"/>
      <c r="O10" s="2">
        <v>6</v>
      </c>
      <c r="P10" s="108">
        <f t="shared" si="1"/>
        <v>30</v>
      </c>
      <c r="Q10" s="188">
        <f t="shared" si="2"/>
        <v>102</v>
      </c>
    </row>
    <row r="11" spans="1:17" ht="15" customHeight="1">
      <c r="A11" s="77">
        <v>8</v>
      </c>
      <c r="B11" s="2">
        <v>1</v>
      </c>
      <c r="C11" s="2" t="s">
        <v>10</v>
      </c>
      <c r="D11" s="2">
        <v>32</v>
      </c>
      <c r="E11" s="2">
        <v>6</v>
      </c>
      <c r="F11" s="2">
        <v>6</v>
      </c>
      <c r="G11" s="2">
        <v>6</v>
      </c>
      <c r="H11" s="2"/>
      <c r="I11" s="2">
        <v>6</v>
      </c>
      <c r="J11" s="108">
        <f t="shared" si="0"/>
        <v>56</v>
      </c>
      <c r="K11" s="2">
        <v>27</v>
      </c>
      <c r="L11" s="2">
        <v>8</v>
      </c>
      <c r="M11" s="2"/>
      <c r="N11" s="2">
        <v>8</v>
      </c>
      <c r="O11" s="2"/>
      <c r="P11" s="108">
        <f t="shared" si="1"/>
        <v>43</v>
      </c>
      <c r="Q11" s="108">
        <f t="shared" si="2"/>
        <v>99</v>
      </c>
    </row>
    <row r="12" spans="1:17" ht="15" customHeight="1">
      <c r="A12" s="77">
        <v>9</v>
      </c>
      <c r="B12" s="2">
        <v>60</v>
      </c>
      <c r="C12" s="2" t="s">
        <v>34</v>
      </c>
      <c r="D12" s="2">
        <v>30</v>
      </c>
      <c r="E12" s="2">
        <v>15</v>
      </c>
      <c r="F12" s="2"/>
      <c r="G12" s="2">
        <v>5</v>
      </c>
      <c r="H12" s="2">
        <v>14</v>
      </c>
      <c r="I12" s="2">
        <v>3</v>
      </c>
      <c r="J12" s="108">
        <f t="shared" si="0"/>
        <v>67</v>
      </c>
      <c r="K12" s="2">
        <v>15</v>
      </c>
      <c r="L12" s="2">
        <v>6</v>
      </c>
      <c r="M12" s="2">
        <v>1</v>
      </c>
      <c r="N12" s="2">
        <v>6</v>
      </c>
      <c r="O12" s="2"/>
      <c r="P12" s="108">
        <f t="shared" si="1"/>
        <v>28</v>
      </c>
      <c r="Q12" s="188">
        <f t="shared" si="2"/>
        <v>95</v>
      </c>
    </row>
    <row r="13" spans="1:17" ht="15" customHeight="1">
      <c r="A13" s="77" t="s">
        <v>128</v>
      </c>
      <c r="B13" s="2">
        <v>57</v>
      </c>
      <c r="C13" s="2" t="s">
        <v>106</v>
      </c>
      <c r="D13" s="2">
        <v>18</v>
      </c>
      <c r="E13" s="2"/>
      <c r="F13" s="2"/>
      <c r="G13" s="2">
        <v>6</v>
      </c>
      <c r="H13" s="2">
        <v>9</v>
      </c>
      <c r="I13" s="2">
        <v>2</v>
      </c>
      <c r="J13" s="108">
        <f t="shared" si="0"/>
        <v>35</v>
      </c>
      <c r="K13" s="2">
        <v>15</v>
      </c>
      <c r="L13" s="2">
        <v>20</v>
      </c>
      <c r="M13" s="2">
        <v>4</v>
      </c>
      <c r="N13" s="2">
        <v>15</v>
      </c>
      <c r="O13" s="2">
        <v>6</v>
      </c>
      <c r="P13" s="108">
        <f t="shared" si="1"/>
        <v>60</v>
      </c>
      <c r="Q13" s="188">
        <f t="shared" si="2"/>
        <v>95</v>
      </c>
    </row>
    <row r="14" spans="1:17" ht="15" customHeight="1">
      <c r="A14" s="77">
        <v>11</v>
      </c>
      <c r="B14" s="2">
        <v>30</v>
      </c>
      <c r="C14" s="2" t="s">
        <v>63</v>
      </c>
      <c r="D14" s="2">
        <v>24</v>
      </c>
      <c r="E14" s="2">
        <v>6</v>
      </c>
      <c r="F14" s="2">
        <v>6</v>
      </c>
      <c r="G14" s="2">
        <v>15</v>
      </c>
      <c r="H14" s="2">
        <v>17</v>
      </c>
      <c r="I14" s="2">
        <v>6</v>
      </c>
      <c r="J14" s="108">
        <f t="shared" si="0"/>
        <v>74</v>
      </c>
      <c r="K14" s="2">
        <v>6</v>
      </c>
      <c r="L14" s="2"/>
      <c r="M14" s="2">
        <v>6</v>
      </c>
      <c r="N14" s="2">
        <v>2</v>
      </c>
      <c r="O14" s="2"/>
      <c r="P14" s="108">
        <f t="shared" si="1"/>
        <v>14</v>
      </c>
      <c r="Q14" s="188">
        <f t="shared" si="2"/>
        <v>88</v>
      </c>
    </row>
    <row r="15" spans="1:17" ht="15" customHeight="1">
      <c r="A15" s="77" t="s">
        <v>128</v>
      </c>
      <c r="B15" s="2">
        <v>45</v>
      </c>
      <c r="C15" s="2" t="s">
        <v>27</v>
      </c>
      <c r="D15" s="2">
        <v>21</v>
      </c>
      <c r="E15" s="2">
        <v>6</v>
      </c>
      <c r="F15" s="2">
        <v>12</v>
      </c>
      <c r="G15" s="2">
        <v>24</v>
      </c>
      <c r="H15" s="2">
        <v>15</v>
      </c>
      <c r="I15" s="2">
        <v>9</v>
      </c>
      <c r="J15" s="108">
        <f t="shared" si="0"/>
        <v>87</v>
      </c>
      <c r="K15" s="2">
        <v>1</v>
      </c>
      <c r="L15" s="2"/>
      <c r="M15" s="2"/>
      <c r="N15" s="2"/>
      <c r="O15" s="2"/>
      <c r="P15" s="108">
        <f t="shared" si="1"/>
        <v>1</v>
      </c>
      <c r="Q15" s="188">
        <f t="shared" si="2"/>
        <v>88</v>
      </c>
    </row>
    <row r="16" spans="1:17" ht="15" customHeight="1">
      <c r="A16" s="77">
        <v>13</v>
      </c>
      <c r="B16" s="2">
        <v>11</v>
      </c>
      <c r="C16" s="2" t="s">
        <v>120</v>
      </c>
      <c r="D16" s="2">
        <v>54</v>
      </c>
      <c r="E16" s="2">
        <v>6</v>
      </c>
      <c r="F16" s="2"/>
      <c r="G16" s="2">
        <v>3</v>
      </c>
      <c r="H16" s="2">
        <v>7</v>
      </c>
      <c r="I16" s="2"/>
      <c r="J16" s="108">
        <f t="shared" si="0"/>
        <v>70</v>
      </c>
      <c r="K16" s="2">
        <v>6</v>
      </c>
      <c r="L16" s="2"/>
      <c r="M16" s="2">
        <v>10</v>
      </c>
      <c r="N16" s="2"/>
      <c r="O16" s="2"/>
      <c r="P16" s="108">
        <f t="shared" si="1"/>
        <v>16</v>
      </c>
      <c r="Q16" s="188">
        <f t="shared" si="2"/>
        <v>86</v>
      </c>
    </row>
    <row r="17" spans="1:17" ht="15" customHeight="1">
      <c r="A17" s="77">
        <v>14</v>
      </c>
      <c r="B17" s="2">
        <v>61</v>
      </c>
      <c r="C17" s="2" t="s">
        <v>78</v>
      </c>
      <c r="D17" s="2">
        <v>27</v>
      </c>
      <c r="E17" s="2">
        <v>17</v>
      </c>
      <c r="F17" s="2"/>
      <c r="G17" s="2">
        <v>9</v>
      </c>
      <c r="H17" s="2">
        <v>6</v>
      </c>
      <c r="I17" s="2">
        <v>3</v>
      </c>
      <c r="J17" s="108">
        <f t="shared" si="0"/>
        <v>62</v>
      </c>
      <c r="K17" s="2">
        <v>11</v>
      </c>
      <c r="L17" s="2"/>
      <c r="M17" s="2">
        <v>3</v>
      </c>
      <c r="N17" s="2"/>
      <c r="O17" s="2"/>
      <c r="P17" s="108">
        <f t="shared" si="1"/>
        <v>14</v>
      </c>
      <c r="Q17" s="188">
        <f t="shared" si="2"/>
        <v>76</v>
      </c>
    </row>
    <row r="18" spans="1:17" ht="15" customHeight="1">
      <c r="A18" s="77">
        <v>15</v>
      </c>
      <c r="B18" s="2">
        <v>12</v>
      </c>
      <c r="C18" s="2" t="s">
        <v>84</v>
      </c>
      <c r="D18" s="2">
        <v>30</v>
      </c>
      <c r="E18" s="2">
        <v>12</v>
      </c>
      <c r="F18" s="2"/>
      <c r="G18" s="2">
        <v>12</v>
      </c>
      <c r="H18" s="2">
        <v>4</v>
      </c>
      <c r="I18" s="2">
        <v>9</v>
      </c>
      <c r="J18" s="108">
        <f t="shared" si="0"/>
        <v>67</v>
      </c>
      <c r="K18" s="2"/>
      <c r="L18" s="2"/>
      <c r="M18" s="2"/>
      <c r="N18" s="2"/>
      <c r="O18" s="2"/>
      <c r="P18" s="108">
        <f t="shared" si="1"/>
        <v>0</v>
      </c>
      <c r="Q18" s="188">
        <f t="shared" si="2"/>
        <v>67</v>
      </c>
    </row>
    <row r="19" spans="1:17" ht="15" customHeight="1">
      <c r="A19" s="77">
        <v>16</v>
      </c>
      <c r="B19" s="2">
        <v>14</v>
      </c>
      <c r="C19" s="2" t="s">
        <v>16</v>
      </c>
      <c r="D19" s="2">
        <v>35</v>
      </c>
      <c r="E19" s="2"/>
      <c r="F19" s="2"/>
      <c r="G19" s="2">
        <v>22</v>
      </c>
      <c r="H19" s="2"/>
      <c r="I19" s="2">
        <v>6</v>
      </c>
      <c r="J19" s="108">
        <f t="shared" si="0"/>
        <v>63</v>
      </c>
      <c r="K19" s="2"/>
      <c r="L19" s="2"/>
      <c r="M19" s="2"/>
      <c r="N19" s="2"/>
      <c r="O19" s="2"/>
      <c r="P19" s="108">
        <f t="shared" si="1"/>
        <v>0</v>
      </c>
      <c r="Q19" s="188">
        <f t="shared" si="2"/>
        <v>63</v>
      </c>
    </row>
    <row r="20" spans="1:17" ht="15" customHeight="1">
      <c r="A20" s="77">
        <v>17</v>
      </c>
      <c r="B20" s="2">
        <v>10</v>
      </c>
      <c r="C20" s="2" t="s">
        <v>14</v>
      </c>
      <c r="D20" s="2">
        <v>46</v>
      </c>
      <c r="E20" s="2"/>
      <c r="F20" s="2"/>
      <c r="G20" s="2">
        <v>15</v>
      </c>
      <c r="H20" s="2"/>
      <c r="I20" s="2"/>
      <c r="J20" s="108">
        <f t="shared" si="0"/>
        <v>61</v>
      </c>
      <c r="K20" s="2"/>
      <c r="L20" s="2"/>
      <c r="M20" s="2"/>
      <c r="N20" s="2"/>
      <c r="O20" s="2"/>
      <c r="P20" s="108">
        <f t="shared" si="1"/>
        <v>0</v>
      </c>
      <c r="Q20" s="188">
        <f t="shared" si="2"/>
        <v>61</v>
      </c>
    </row>
    <row r="21" spans="1:17" ht="15" customHeight="1">
      <c r="A21" s="77" t="s">
        <v>128</v>
      </c>
      <c r="B21" s="2">
        <v>116</v>
      </c>
      <c r="C21" s="2" t="s">
        <v>40</v>
      </c>
      <c r="D21" s="2">
        <v>15</v>
      </c>
      <c r="E21" s="2"/>
      <c r="F21" s="2">
        <v>2</v>
      </c>
      <c r="G21" s="2"/>
      <c r="H21" s="2">
        <v>5</v>
      </c>
      <c r="I21" s="2"/>
      <c r="J21" s="108">
        <f t="shared" si="0"/>
        <v>22</v>
      </c>
      <c r="K21" s="2">
        <v>12</v>
      </c>
      <c r="L21" s="2">
        <v>6</v>
      </c>
      <c r="M21" s="2">
        <v>9</v>
      </c>
      <c r="N21" s="2">
        <v>12</v>
      </c>
      <c r="O21" s="2"/>
      <c r="P21" s="108">
        <f t="shared" si="1"/>
        <v>39</v>
      </c>
      <c r="Q21" s="188">
        <f t="shared" si="2"/>
        <v>61</v>
      </c>
    </row>
    <row r="22" spans="1:17" ht="15" customHeight="1">
      <c r="A22" s="265">
        <v>19</v>
      </c>
      <c r="B22" s="266">
        <v>66</v>
      </c>
      <c r="C22" s="266" t="s">
        <v>36</v>
      </c>
      <c r="D22" s="266">
        <v>12</v>
      </c>
      <c r="E22" s="266">
        <v>12</v>
      </c>
      <c r="F22" s="266">
        <v>4</v>
      </c>
      <c r="G22" s="266">
        <v>6</v>
      </c>
      <c r="H22" s="266">
        <v>18</v>
      </c>
      <c r="I22" s="266">
        <v>3</v>
      </c>
      <c r="J22" s="267">
        <f t="shared" si="0"/>
        <v>55</v>
      </c>
      <c r="K22" s="266"/>
      <c r="L22" s="266"/>
      <c r="M22" s="266"/>
      <c r="N22" s="266"/>
      <c r="O22" s="266"/>
      <c r="P22" s="267">
        <f t="shared" si="1"/>
        <v>0</v>
      </c>
      <c r="Q22" s="268">
        <f t="shared" si="2"/>
        <v>55</v>
      </c>
    </row>
    <row r="23" spans="1:17" ht="15" customHeight="1">
      <c r="A23" s="77">
        <v>20</v>
      </c>
      <c r="B23" s="2">
        <v>52</v>
      </c>
      <c r="C23" s="2" t="s">
        <v>32</v>
      </c>
      <c r="D23" s="2">
        <v>22</v>
      </c>
      <c r="E23" s="2">
        <v>9</v>
      </c>
      <c r="F23" s="2"/>
      <c r="G23" s="2">
        <v>12</v>
      </c>
      <c r="H23" s="2"/>
      <c r="I23" s="2">
        <v>3</v>
      </c>
      <c r="J23" s="108">
        <f t="shared" si="0"/>
        <v>46</v>
      </c>
      <c r="K23" s="2">
        <v>6</v>
      </c>
      <c r="L23" s="2"/>
      <c r="M23" s="2"/>
      <c r="N23" s="2"/>
      <c r="O23" s="2"/>
      <c r="P23" s="108">
        <f t="shared" si="1"/>
        <v>6</v>
      </c>
      <c r="Q23" s="188">
        <f t="shared" si="2"/>
        <v>52</v>
      </c>
    </row>
    <row r="24" spans="1:17" ht="15" customHeight="1">
      <c r="A24" s="77">
        <v>21</v>
      </c>
      <c r="B24" s="2">
        <v>49</v>
      </c>
      <c r="C24" s="2" t="s">
        <v>31</v>
      </c>
      <c r="D24" s="2">
        <v>39</v>
      </c>
      <c r="E24" s="2"/>
      <c r="F24" s="2"/>
      <c r="G24" s="2">
        <v>6</v>
      </c>
      <c r="H24" s="2"/>
      <c r="I24" s="2"/>
      <c r="J24" s="108">
        <f t="shared" si="0"/>
        <v>45</v>
      </c>
      <c r="K24" s="2">
        <v>6</v>
      </c>
      <c r="L24" s="2"/>
      <c r="M24" s="2"/>
      <c r="N24" s="2"/>
      <c r="O24" s="2"/>
      <c r="P24" s="108">
        <f t="shared" si="1"/>
        <v>6</v>
      </c>
      <c r="Q24" s="188">
        <f t="shared" si="2"/>
        <v>51</v>
      </c>
    </row>
    <row r="25" spans="1:17" ht="15" customHeight="1">
      <c r="A25" s="77">
        <v>22</v>
      </c>
      <c r="B25" s="2">
        <v>39</v>
      </c>
      <c r="C25" s="2" t="s">
        <v>23</v>
      </c>
      <c r="D25" s="2">
        <v>18</v>
      </c>
      <c r="E25" s="2"/>
      <c r="F25" s="2"/>
      <c r="G25" s="2">
        <v>9</v>
      </c>
      <c r="H25" s="2"/>
      <c r="I25" s="2"/>
      <c r="J25" s="108">
        <f t="shared" si="0"/>
        <v>27</v>
      </c>
      <c r="K25" s="2">
        <v>6</v>
      </c>
      <c r="L25" s="2"/>
      <c r="M25" s="2">
        <v>12</v>
      </c>
      <c r="N25" s="2"/>
      <c r="O25" s="2"/>
      <c r="P25" s="108">
        <f t="shared" si="1"/>
        <v>18</v>
      </c>
      <c r="Q25" s="188">
        <f t="shared" si="2"/>
        <v>45</v>
      </c>
    </row>
    <row r="26" spans="1:17" ht="15" customHeight="1">
      <c r="A26" s="77">
        <v>23</v>
      </c>
      <c r="B26" s="2">
        <v>128</v>
      </c>
      <c r="C26" s="2" t="s">
        <v>126</v>
      </c>
      <c r="D26" s="2">
        <v>11</v>
      </c>
      <c r="E26" s="2">
        <v>18</v>
      </c>
      <c r="F26" s="2"/>
      <c r="G26" s="2">
        <v>3</v>
      </c>
      <c r="H26" s="2"/>
      <c r="I26" s="2"/>
      <c r="J26" s="108">
        <f t="shared" si="0"/>
        <v>32</v>
      </c>
      <c r="K26" s="2">
        <v>12</v>
      </c>
      <c r="L26" s="2"/>
      <c r="M26" s="2"/>
      <c r="N26" s="2"/>
      <c r="O26" s="2"/>
      <c r="P26" s="108">
        <f t="shared" si="1"/>
        <v>12</v>
      </c>
      <c r="Q26" s="188">
        <f t="shared" si="2"/>
        <v>44</v>
      </c>
    </row>
    <row r="27" spans="1:17" ht="15" customHeight="1">
      <c r="A27" s="77">
        <v>24</v>
      </c>
      <c r="B27" s="2">
        <v>133</v>
      </c>
      <c r="C27" s="2" t="s">
        <v>76</v>
      </c>
      <c r="D27" s="2">
        <v>10</v>
      </c>
      <c r="E27" s="2"/>
      <c r="F27" s="2">
        <v>6</v>
      </c>
      <c r="G27" s="2">
        <v>6</v>
      </c>
      <c r="H27" s="2">
        <v>7</v>
      </c>
      <c r="I27" s="2">
        <v>6</v>
      </c>
      <c r="J27" s="108">
        <f t="shared" si="0"/>
        <v>35</v>
      </c>
      <c r="K27" s="2"/>
      <c r="L27" s="2"/>
      <c r="M27" s="2">
        <v>6</v>
      </c>
      <c r="N27" s="2">
        <v>2</v>
      </c>
      <c r="O27" s="2"/>
      <c r="P27" s="108">
        <f t="shared" si="1"/>
        <v>8</v>
      </c>
      <c r="Q27" s="188">
        <f t="shared" si="2"/>
        <v>43</v>
      </c>
    </row>
    <row r="28" spans="1:17" ht="15" customHeight="1">
      <c r="A28" s="77">
        <v>25</v>
      </c>
      <c r="B28" s="2">
        <v>43</v>
      </c>
      <c r="C28" s="2" t="s">
        <v>25</v>
      </c>
      <c r="D28" s="2">
        <v>10</v>
      </c>
      <c r="E28" s="2">
        <v>8</v>
      </c>
      <c r="F28" s="2"/>
      <c r="G28" s="2">
        <v>15</v>
      </c>
      <c r="H28" s="2">
        <v>3</v>
      </c>
      <c r="I28" s="2"/>
      <c r="J28" s="108">
        <f t="shared" si="0"/>
        <v>36</v>
      </c>
      <c r="K28" s="2">
        <v>6</v>
      </c>
      <c r="L28" s="2"/>
      <c r="M28" s="2"/>
      <c r="N28" s="2"/>
      <c r="O28" s="2"/>
      <c r="P28" s="108">
        <f t="shared" si="1"/>
        <v>6</v>
      </c>
      <c r="Q28" s="188">
        <f t="shared" si="2"/>
        <v>42</v>
      </c>
    </row>
    <row r="29" spans="1:17" ht="15" customHeight="1">
      <c r="A29" s="77">
        <v>26</v>
      </c>
      <c r="B29" s="2">
        <v>59</v>
      </c>
      <c r="C29" s="2" t="s">
        <v>33</v>
      </c>
      <c r="D29" s="2">
        <v>24</v>
      </c>
      <c r="E29" s="2"/>
      <c r="F29" s="2"/>
      <c r="G29" s="2">
        <v>2</v>
      </c>
      <c r="H29" s="2">
        <v>3</v>
      </c>
      <c r="I29" s="2"/>
      <c r="J29" s="108">
        <f t="shared" si="0"/>
        <v>29</v>
      </c>
      <c r="K29" s="2">
        <v>12</v>
      </c>
      <c r="L29" s="2"/>
      <c r="M29" s="2"/>
      <c r="N29" s="2"/>
      <c r="O29" s="2"/>
      <c r="P29" s="108">
        <f t="shared" si="1"/>
        <v>12</v>
      </c>
      <c r="Q29" s="188">
        <f t="shared" si="2"/>
        <v>41</v>
      </c>
    </row>
    <row r="30" spans="1:17" ht="15" customHeight="1">
      <c r="A30" s="77">
        <v>27</v>
      </c>
      <c r="B30" s="2">
        <v>118</v>
      </c>
      <c r="C30" s="2" t="s">
        <v>145</v>
      </c>
      <c r="D30" s="2">
        <v>15</v>
      </c>
      <c r="E30" s="2"/>
      <c r="F30" s="2"/>
      <c r="G30" s="2">
        <v>12</v>
      </c>
      <c r="H30" s="2"/>
      <c r="I30" s="2">
        <v>9</v>
      </c>
      <c r="J30" s="138">
        <f t="shared" si="0"/>
        <v>36</v>
      </c>
      <c r="K30" s="2"/>
      <c r="L30" s="2"/>
      <c r="M30" s="2"/>
      <c r="N30" s="2"/>
      <c r="O30" s="2"/>
      <c r="P30" s="108">
        <f t="shared" si="1"/>
        <v>0</v>
      </c>
      <c r="Q30" s="108">
        <f t="shared" si="2"/>
        <v>36</v>
      </c>
    </row>
    <row r="31" spans="1:17" ht="15" customHeight="1">
      <c r="A31" s="77">
        <v>28</v>
      </c>
      <c r="B31" s="2">
        <v>64</v>
      </c>
      <c r="C31" s="2" t="s">
        <v>35</v>
      </c>
      <c r="D31" s="2">
        <v>3</v>
      </c>
      <c r="E31" s="2"/>
      <c r="F31" s="2"/>
      <c r="G31" s="2">
        <v>3</v>
      </c>
      <c r="H31" s="2"/>
      <c r="I31" s="2"/>
      <c r="J31" s="108">
        <f t="shared" si="0"/>
        <v>6</v>
      </c>
      <c r="K31" s="2">
        <v>15</v>
      </c>
      <c r="L31" s="2">
        <v>6</v>
      </c>
      <c r="M31" s="2">
        <v>3</v>
      </c>
      <c r="N31" s="2">
        <v>3</v>
      </c>
      <c r="O31" s="2"/>
      <c r="P31" s="108">
        <f t="shared" si="1"/>
        <v>27</v>
      </c>
      <c r="Q31" s="188">
        <f t="shared" si="2"/>
        <v>33</v>
      </c>
    </row>
    <row r="32" spans="1:17" ht="15" customHeight="1">
      <c r="A32" s="77" t="s">
        <v>128</v>
      </c>
      <c r="B32" s="2">
        <v>27</v>
      </c>
      <c r="C32" s="2" t="s">
        <v>20</v>
      </c>
      <c r="D32" s="2">
        <v>18</v>
      </c>
      <c r="E32" s="2"/>
      <c r="F32" s="2"/>
      <c r="G32" s="2">
        <v>12</v>
      </c>
      <c r="H32" s="2">
        <v>3</v>
      </c>
      <c r="I32" s="2"/>
      <c r="J32" s="108">
        <f t="shared" si="0"/>
        <v>33</v>
      </c>
      <c r="K32" s="2"/>
      <c r="L32" s="2"/>
      <c r="M32" s="2"/>
      <c r="N32" s="2"/>
      <c r="O32" s="2"/>
      <c r="P32" s="108">
        <f t="shared" si="1"/>
        <v>0</v>
      </c>
      <c r="Q32" s="188">
        <f t="shared" si="2"/>
        <v>33</v>
      </c>
    </row>
    <row r="33" spans="1:17" ht="15" customHeight="1">
      <c r="A33" s="77" t="s">
        <v>128</v>
      </c>
      <c r="B33" s="2">
        <v>42</v>
      </c>
      <c r="C33" s="2" t="s">
        <v>24</v>
      </c>
      <c r="D33" s="2">
        <v>20</v>
      </c>
      <c r="E33" s="2">
        <v>4</v>
      </c>
      <c r="F33" s="2"/>
      <c r="G33" s="2">
        <v>6</v>
      </c>
      <c r="H33" s="2"/>
      <c r="I33" s="2">
        <v>3</v>
      </c>
      <c r="J33" s="108">
        <f t="shared" si="0"/>
        <v>33</v>
      </c>
      <c r="K33" s="2"/>
      <c r="L33" s="2"/>
      <c r="M33" s="2"/>
      <c r="N33" s="2"/>
      <c r="O33" s="2"/>
      <c r="P33" s="108">
        <f t="shared" si="1"/>
        <v>0</v>
      </c>
      <c r="Q33" s="188">
        <f t="shared" si="2"/>
        <v>33</v>
      </c>
    </row>
    <row r="34" spans="1:17" ht="15" customHeight="1">
      <c r="A34" s="77" t="s">
        <v>128</v>
      </c>
      <c r="B34" s="2">
        <v>26</v>
      </c>
      <c r="C34" s="2" t="s">
        <v>58</v>
      </c>
      <c r="D34" s="2"/>
      <c r="E34" s="2"/>
      <c r="F34" s="2"/>
      <c r="G34" s="2">
        <v>6</v>
      </c>
      <c r="H34" s="2"/>
      <c r="I34" s="2"/>
      <c r="J34" s="108">
        <f t="shared" si="0"/>
        <v>6</v>
      </c>
      <c r="K34" s="2">
        <v>6</v>
      </c>
      <c r="L34" s="2"/>
      <c r="M34" s="2">
        <v>12</v>
      </c>
      <c r="N34" s="2"/>
      <c r="O34" s="2">
        <v>9</v>
      </c>
      <c r="P34" s="108">
        <f t="shared" si="1"/>
        <v>27</v>
      </c>
      <c r="Q34" s="188">
        <f t="shared" si="2"/>
        <v>33</v>
      </c>
    </row>
    <row r="35" spans="1:17" ht="15" customHeight="1">
      <c r="A35" s="77">
        <v>32</v>
      </c>
      <c r="B35" s="2">
        <v>17</v>
      </c>
      <c r="C35" s="2" t="s">
        <v>17</v>
      </c>
      <c r="D35" s="2">
        <v>20</v>
      </c>
      <c r="E35" s="2">
        <v>3</v>
      </c>
      <c r="F35" s="2"/>
      <c r="G35" s="2">
        <v>4</v>
      </c>
      <c r="H35" s="2">
        <v>3</v>
      </c>
      <c r="I35" s="2"/>
      <c r="J35" s="108">
        <f t="shared" si="0"/>
        <v>30</v>
      </c>
      <c r="K35" s="2"/>
      <c r="L35" s="2"/>
      <c r="M35" s="2"/>
      <c r="N35" s="2"/>
      <c r="O35" s="2"/>
      <c r="P35" s="108">
        <f t="shared" si="1"/>
        <v>0</v>
      </c>
      <c r="Q35" s="188">
        <f t="shared" si="2"/>
        <v>30</v>
      </c>
    </row>
    <row r="36" spans="1:17" ht="15" customHeight="1">
      <c r="A36" s="77">
        <v>33</v>
      </c>
      <c r="B36" s="2">
        <v>108</v>
      </c>
      <c r="C36" s="2" t="s">
        <v>95</v>
      </c>
      <c r="D36" s="2">
        <v>3</v>
      </c>
      <c r="E36" s="2"/>
      <c r="F36" s="2"/>
      <c r="G36" s="2"/>
      <c r="H36" s="2">
        <v>3</v>
      </c>
      <c r="I36" s="2">
        <v>6</v>
      </c>
      <c r="J36" s="108">
        <f t="shared" si="0"/>
        <v>12</v>
      </c>
      <c r="K36" s="2">
        <v>6</v>
      </c>
      <c r="L36" s="2"/>
      <c r="M36" s="2">
        <v>9</v>
      </c>
      <c r="N36" s="2"/>
      <c r="O36" s="2"/>
      <c r="P36" s="108">
        <f t="shared" si="1"/>
        <v>15</v>
      </c>
      <c r="Q36" s="188">
        <f t="shared" si="2"/>
        <v>27</v>
      </c>
    </row>
    <row r="37" spans="1:17" ht="15" customHeight="1">
      <c r="A37" s="77">
        <v>34</v>
      </c>
      <c r="B37" s="2">
        <v>132</v>
      </c>
      <c r="C37" s="2" t="s">
        <v>43</v>
      </c>
      <c r="D37" s="2"/>
      <c r="E37" s="2"/>
      <c r="F37" s="2"/>
      <c r="G37" s="2"/>
      <c r="H37" s="2">
        <v>6</v>
      </c>
      <c r="I37" s="2"/>
      <c r="J37" s="108">
        <f t="shared" si="0"/>
        <v>6</v>
      </c>
      <c r="K37" s="2"/>
      <c r="L37" s="2">
        <v>12</v>
      </c>
      <c r="M37" s="2">
        <v>3</v>
      </c>
      <c r="N37" s="2">
        <v>3</v>
      </c>
      <c r="O37" s="2"/>
      <c r="P37" s="108">
        <f t="shared" si="1"/>
        <v>18</v>
      </c>
      <c r="Q37" s="188">
        <f t="shared" si="2"/>
        <v>24</v>
      </c>
    </row>
    <row r="38" spans="1:17" ht="15" customHeight="1">
      <c r="A38" s="77" t="s">
        <v>128</v>
      </c>
      <c r="B38" s="2">
        <v>46</v>
      </c>
      <c r="C38" s="2" t="s">
        <v>28</v>
      </c>
      <c r="D38" s="2">
        <v>18</v>
      </c>
      <c r="E38" s="2">
        <v>6</v>
      </c>
      <c r="F38" s="2"/>
      <c r="G38" s="2"/>
      <c r="H38" s="2"/>
      <c r="I38" s="2"/>
      <c r="J38" s="108">
        <f t="shared" si="0"/>
        <v>24</v>
      </c>
      <c r="K38" s="2"/>
      <c r="L38" s="2"/>
      <c r="M38" s="2"/>
      <c r="N38" s="2"/>
      <c r="O38" s="2"/>
      <c r="P38" s="108">
        <f t="shared" si="1"/>
        <v>0</v>
      </c>
      <c r="Q38" s="188">
        <f t="shared" si="2"/>
        <v>24</v>
      </c>
    </row>
    <row r="39" spans="1:17" ht="15" customHeight="1">
      <c r="A39" s="77">
        <v>36</v>
      </c>
      <c r="B39" s="2">
        <v>38</v>
      </c>
      <c r="C39" s="2" t="s">
        <v>62</v>
      </c>
      <c r="D39" s="2">
        <v>12</v>
      </c>
      <c r="E39" s="2">
        <v>9</v>
      </c>
      <c r="F39" s="2"/>
      <c r="G39" s="2">
        <v>2</v>
      </c>
      <c r="H39" s="2"/>
      <c r="I39" s="2"/>
      <c r="J39" s="108">
        <f t="shared" si="0"/>
        <v>23</v>
      </c>
      <c r="K39" s="2"/>
      <c r="L39" s="2"/>
      <c r="M39" s="2"/>
      <c r="N39" s="2"/>
      <c r="O39" s="2"/>
      <c r="P39" s="108">
        <f t="shared" si="1"/>
        <v>0</v>
      </c>
      <c r="Q39" s="188">
        <f t="shared" si="2"/>
        <v>23</v>
      </c>
    </row>
    <row r="40" spans="1:17" ht="15" customHeight="1">
      <c r="A40" s="77">
        <v>37</v>
      </c>
      <c r="B40" s="2">
        <v>112</v>
      </c>
      <c r="C40" s="2" t="s">
        <v>39</v>
      </c>
      <c r="D40" s="2">
        <v>9</v>
      </c>
      <c r="E40" s="2"/>
      <c r="F40" s="2"/>
      <c r="G40" s="2">
        <v>3</v>
      </c>
      <c r="H40" s="2"/>
      <c r="I40" s="2"/>
      <c r="J40" s="108">
        <f t="shared" si="0"/>
        <v>12</v>
      </c>
      <c r="K40" s="2">
        <v>9</v>
      </c>
      <c r="L40" s="2"/>
      <c r="M40" s="2">
        <v>1</v>
      </c>
      <c r="N40" s="2"/>
      <c r="O40" s="2"/>
      <c r="P40" s="108">
        <f t="shared" si="1"/>
        <v>10</v>
      </c>
      <c r="Q40" s="188">
        <f t="shared" si="2"/>
        <v>22</v>
      </c>
    </row>
    <row r="41" spans="1:17" ht="15" customHeight="1">
      <c r="A41" s="77">
        <v>38</v>
      </c>
      <c r="B41" s="2">
        <v>63</v>
      </c>
      <c r="C41" s="2" t="s">
        <v>81</v>
      </c>
      <c r="D41" s="2">
        <v>6</v>
      </c>
      <c r="E41" s="2">
        <v>3</v>
      </c>
      <c r="F41" s="2"/>
      <c r="G41" s="2"/>
      <c r="H41" s="2"/>
      <c r="I41" s="2"/>
      <c r="J41" s="108">
        <f t="shared" si="0"/>
        <v>9</v>
      </c>
      <c r="K41" s="2">
        <v>10</v>
      </c>
      <c r="L41" s="2"/>
      <c r="M41" s="2">
        <v>2</v>
      </c>
      <c r="N41" s="2"/>
      <c r="O41" s="2"/>
      <c r="P41" s="108">
        <f t="shared" si="1"/>
        <v>12</v>
      </c>
      <c r="Q41" s="108">
        <f t="shared" si="2"/>
        <v>21</v>
      </c>
    </row>
    <row r="42" spans="1:17" ht="15" customHeight="1">
      <c r="A42" s="77" t="s">
        <v>128</v>
      </c>
      <c r="B42" s="2">
        <v>185</v>
      </c>
      <c r="C42" s="2" t="s">
        <v>144</v>
      </c>
      <c r="D42" s="2">
        <v>3</v>
      </c>
      <c r="E42" s="2"/>
      <c r="F42" s="2"/>
      <c r="G42" s="2"/>
      <c r="H42" s="2">
        <v>3</v>
      </c>
      <c r="I42" s="2"/>
      <c r="J42" s="108">
        <f t="shared" si="0"/>
        <v>6</v>
      </c>
      <c r="K42" s="2">
        <v>3</v>
      </c>
      <c r="L42" s="2"/>
      <c r="M42" s="2"/>
      <c r="N42" s="2">
        <v>12</v>
      </c>
      <c r="O42" s="2"/>
      <c r="P42" s="108">
        <f t="shared" si="1"/>
        <v>15</v>
      </c>
      <c r="Q42" s="108">
        <f t="shared" si="2"/>
        <v>21</v>
      </c>
    </row>
    <row r="43" spans="1:17" ht="15" customHeight="1">
      <c r="A43" s="77">
        <v>40</v>
      </c>
      <c r="B43" s="2">
        <v>34</v>
      </c>
      <c r="C43" s="2" t="s">
        <v>96</v>
      </c>
      <c r="D43" s="264">
        <v>7</v>
      </c>
      <c r="E43" s="2"/>
      <c r="F43" s="2"/>
      <c r="G43" s="2">
        <v>13</v>
      </c>
      <c r="H43" s="2"/>
      <c r="I43" s="2"/>
      <c r="J43" s="108">
        <f t="shared" si="0"/>
        <v>20</v>
      </c>
      <c r="K43" s="2"/>
      <c r="L43" s="2"/>
      <c r="M43" s="2"/>
      <c r="N43" s="2"/>
      <c r="O43" s="2"/>
      <c r="P43" s="108">
        <f t="shared" si="1"/>
        <v>0</v>
      </c>
      <c r="Q43" s="108">
        <f t="shared" si="2"/>
        <v>20</v>
      </c>
    </row>
    <row r="44" spans="1:17" ht="15" customHeight="1">
      <c r="A44" s="77">
        <v>41</v>
      </c>
      <c r="B44" s="2">
        <v>36</v>
      </c>
      <c r="C44" s="2" t="s">
        <v>22</v>
      </c>
      <c r="D44" s="2">
        <v>6</v>
      </c>
      <c r="E44" s="2">
        <v>6</v>
      </c>
      <c r="F44" s="2"/>
      <c r="G44" s="2"/>
      <c r="H44" s="2">
        <v>6</v>
      </c>
      <c r="I44" s="2"/>
      <c r="J44" s="108">
        <f t="shared" si="0"/>
        <v>18</v>
      </c>
      <c r="K44" s="2"/>
      <c r="L44" s="2"/>
      <c r="M44" s="2"/>
      <c r="N44" s="2"/>
      <c r="O44" s="2"/>
      <c r="P44" s="108">
        <f t="shared" si="1"/>
        <v>0</v>
      </c>
      <c r="Q44" s="188">
        <f t="shared" si="2"/>
        <v>18</v>
      </c>
    </row>
    <row r="45" spans="1:17" s="29" customFormat="1" ht="15" customHeight="1">
      <c r="A45" s="77" t="s">
        <v>128</v>
      </c>
      <c r="B45" s="2">
        <v>33</v>
      </c>
      <c r="C45" s="2" t="s">
        <v>21</v>
      </c>
      <c r="D45" s="2">
        <v>9</v>
      </c>
      <c r="E45" s="2"/>
      <c r="F45" s="2"/>
      <c r="G45" s="2"/>
      <c r="H45" s="2">
        <v>6</v>
      </c>
      <c r="I45" s="2"/>
      <c r="J45" s="108">
        <f t="shared" si="0"/>
        <v>15</v>
      </c>
      <c r="K45" s="2">
        <v>3</v>
      </c>
      <c r="L45" s="2"/>
      <c r="M45" s="2"/>
      <c r="N45" s="2"/>
      <c r="O45" s="2"/>
      <c r="P45" s="108">
        <f t="shared" si="1"/>
        <v>3</v>
      </c>
      <c r="Q45" s="188">
        <f t="shared" si="2"/>
        <v>18</v>
      </c>
    </row>
    <row r="46" spans="1:17" s="29" customFormat="1" ht="15" customHeight="1">
      <c r="A46" s="77">
        <v>43</v>
      </c>
      <c r="B46" s="2">
        <v>135</v>
      </c>
      <c r="C46" s="2" t="s">
        <v>45</v>
      </c>
      <c r="D46" s="2">
        <v>8</v>
      </c>
      <c r="E46" s="2"/>
      <c r="F46" s="2"/>
      <c r="G46" s="2">
        <v>3</v>
      </c>
      <c r="H46" s="2">
        <v>3</v>
      </c>
      <c r="I46" s="2"/>
      <c r="J46" s="108">
        <f t="shared" si="0"/>
        <v>14</v>
      </c>
      <c r="K46" s="2"/>
      <c r="L46" s="2"/>
      <c r="M46" s="2"/>
      <c r="N46" s="2"/>
      <c r="O46" s="2"/>
      <c r="P46" s="108">
        <f t="shared" si="1"/>
        <v>0</v>
      </c>
      <c r="Q46" s="188">
        <f t="shared" si="2"/>
        <v>14</v>
      </c>
    </row>
    <row r="47" spans="1:17" s="29" customFormat="1" ht="15" customHeight="1">
      <c r="A47" s="77">
        <v>44</v>
      </c>
      <c r="B47" s="2">
        <v>125</v>
      </c>
      <c r="C47" s="2" t="s">
        <v>142</v>
      </c>
      <c r="D47" s="2"/>
      <c r="E47" s="2">
        <v>6</v>
      </c>
      <c r="F47" s="2"/>
      <c r="G47" s="2"/>
      <c r="H47" s="2">
        <v>3</v>
      </c>
      <c r="I47" s="2">
        <v>3</v>
      </c>
      <c r="J47" s="108">
        <f t="shared" si="0"/>
        <v>12</v>
      </c>
      <c r="K47" s="2"/>
      <c r="L47" s="2"/>
      <c r="M47" s="2"/>
      <c r="N47" s="2"/>
      <c r="O47" s="2"/>
      <c r="P47" s="108">
        <f t="shared" si="1"/>
        <v>0</v>
      </c>
      <c r="Q47" s="188">
        <f t="shared" si="2"/>
        <v>12</v>
      </c>
    </row>
    <row r="48" spans="1:17" s="29" customFormat="1" ht="15" customHeight="1">
      <c r="A48" s="77">
        <v>45</v>
      </c>
      <c r="B48" s="2">
        <v>47</v>
      </c>
      <c r="C48" s="2" t="s">
        <v>29</v>
      </c>
      <c r="D48" s="2">
        <v>3</v>
      </c>
      <c r="E48" s="2">
        <v>6</v>
      </c>
      <c r="F48" s="2"/>
      <c r="G48" s="2"/>
      <c r="H48" s="2"/>
      <c r="I48" s="2"/>
      <c r="J48" s="108">
        <f t="shared" si="0"/>
        <v>9</v>
      </c>
      <c r="K48" s="2"/>
      <c r="L48" s="2"/>
      <c r="M48" s="2"/>
      <c r="N48" s="2"/>
      <c r="O48" s="2"/>
      <c r="P48" s="108">
        <f t="shared" si="1"/>
        <v>0</v>
      </c>
      <c r="Q48" s="188">
        <f t="shared" si="2"/>
        <v>9</v>
      </c>
    </row>
    <row r="49" spans="1:17" s="29" customFormat="1" ht="15" customHeight="1">
      <c r="A49" s="77">
        <v>46</v>
      </c>
      <c r="B49" s="2">
        <v>62</v>
      </c>
      <c r="C49" s="2" t="s">
        <v>82</v>
      </c>
      <c r="D49" s="2">
        <v>3</v>
      </c>
      <c r="E49" s="2"/>
      <c r="F49" s="2"/>
      <c r="G49" s="2"/>
      <c r="H49" s="2">
        <v>4</v>
      </c>
      <c r="I49" s="2"/>
      <c r="J49" s="108">
        <f t="shared" si="0"/>
        <v>7</v>
      </c>
      <c r="K49" s="2"/>
      <c r="L49" s="2"/>
      <c r="M49" s="2"/>
      <c r="N49" s="2"/>
      <c r="O49" s="2"/>
      <c r="P49" s="108">
        <f t="shared" si="1"/>
        <v>0</v>
      </c>
      <c r="Q49" s="188">
        <f t="shared" si="2"/>
        <v>7</v>
      </c>
    </row>
    <row r="50" spans="1:18" s="29" customFormat="1" ht="15" customHeight="1">
      <c r="A50" s="77">
        <v>47</v>
      </c>
      <c r="B50" s="2">
        <v>76</v>
      </c>
      <c r="C50" s="2" t="s">
        <v>57</v>
      </c>
      <c r="D50" s="2">
        <v>3</v>
      </c>
      <c r="E50" s="2"/>
      <c r="F50" s="2"/>
      <c r="G50" s="2"/>
      <c r="H50" s="2"/>
      <c r="I50" s="2"/>
      <c r="J50" s="108">
        <f t="shared" si="0"/>
        <v>3</v>
      </c>
      <c r="K50" s="2">
        <v>3</v>
      </c>
      <c r="L50" s="2"/>
      <c r="M50" s="2"/>
      <c r="N50" s="2"/>
      <c r="O50" s="2"/>
      <c r="P50" s="108">
        <f t="shared" si="1"/>
        <v>3</v>
      </c>
      <c r="Q50" s="188">
        <f t="shared" si="2"/>
        <v>6</v>
      </c>
      <c r="R50"/>
    </row>
    <row r="51" spans="1:17" ht="15" customHeight="1">
      <c r="A51" s="77">
        <v>48</v>
      </c>
      <c r="B51" s="2">
        <v>55</v>
      </c>
      <c r="C51" s="2" t="s">
        <v>74</v>
      </c>
      <c r="D51" s="2"/>
      <c r="E51" s="2"/>
      <c r="F51" s="2"/>
      <c r="G51" s="2"/>
      <c r="H51" s="2">
        <v>2</v>
      </c>
      <c r="I51" s="2"/>
      <c r="J51" s="108">
        <f t="shared" si="0"/>
        <v>2</v>
      </c>
      <c r="K51" s="2"/>
      <c r="L51" s="2"/>
      <c r="M51" s="2"/>
      <c r="N51" s="2"/>
      <c r="O51" s="2"/>
      <c r="P51" s="108">
        <f t="shared" si="1"/>
        <v>0</v>
      </c>
      <c r="Q51" s="188">
        <f t="shared" si="2"/>
        <v>2</v>
      </c>
    </row>
    <row r="52" spans="1:17" ht="13.5" thickBot="1">
      <c r="A52" s="78" t="s">
        <v>128</v>
      </c>
      <c r="B52" s="75">
        <v>82</v>
      </c>
      <c r="C52" s="75" t="s">
        <v>162</v>
      </c>
      <c r="D52" s="75"/>
      <c r="E52" s="75"/>
      <c r="F52" s="75"/>
      <c r="G52" s="75">
        <v>2</v>
      </c>
      <c r="H52" s="75"/>
      <c r="I52" s="75"/>
      <c r="J52" s="109">
        <f t="shared" si="0"/>
        <v>2</v>
      </c>
      <c r="K52" s="75"/>
      <c r="L52" s="75"/>
      <c r="M52" s="75"/>
      <c r="N52" s="75"/>
      <c r="O52" s="75"/>
      <c r="P52" s="109">
        <f t="shared" si="1"/>
        <v>0</v>
      </c>
      <c r="Q52" s="189">
        <f t="shared" si="2"/>
        <v>2</v>
      </c>
    </row>
    <row r="53" spans="4:17" ht="12.75">
      <c r="D53" s="82"/>
      <c r="E53" s="82"/>
      <c r="F53" s="82"/>
      <c r="G53" s="82"/>
      <c r="H53" s="82"/>
      <c r="I53" s="82"/>
      <c r="J53" s="82"/>
      <c r="L53" s="82"/>
      <c r="M53" s="82"/>
      <c r="N53" s="82"/>
      <c r="O53" s="82"/>
      <c r="P53" s="82"/>
      <c r="Q53" s="82"/>
    </row>
    <row r="56" spans="1:8" ht="12.75">
      <c r="A56" s="79"/>
      <c r="B56" s="73"/>
      <c r="C56" s="73"/>
      <c r="D56" s="73"/>
      <c r="E56" s="73"/>
      <c r="F56" s="73"/>
      <c r="G56" s="73"/>
      <c r="H56" s="73"/>
    </row>
    <row r="57" spans="1:8" ht="15" customHeight="1">
      <c r="A57" s="80"/>
      <c r="B57" s="73"/>
      <c r="C57" s="73"/>
      <c r="D57" s="73"/>
      <c r="E57" s="73"/>
      <c r="F57" s="73"/>
      <c r="G57" s="73"/>
      <c r="H57" s="73"/>
    </row>
    <row r="58" ht="15" customHeight="1"/>
  </sheetData>
  <sheetProtection/>
  <mergeCells count="5">
    <mergeCell ref="A1:Q1"/>
    <mergeCell ref="A2:A3"/>
    <mergeCell ref="K2:P2"/>
    <mergeCell ref="Q2:Q3"/>
    <mergeCell ref="D2:J2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6752"/>
  <sheetViews>
    <sheetView tabSelected="1" zoomScalePageLayoutView="0" workbookViewId="0" topLeftCell="A1">
      <pane ySplit="2" topLeftCell="A3" activePane="bottomLeft" state="frozen"/>
      <selection pane="topLeft" activeCell="A54" sqref="A54:IV56"/>
      <selection pane="bottomLeft" activeCell="J13" sqref="J13"/>
    </sheetView>
  </sheetViews>
  <sheetFormatPr defaultColWidth="9.00390625" defaultRowHeight="12.75"/>
  <cols>
    <col min="2" max="2" width="5.25390625" style="5" customWidth="1"/>
    <col min="3" max="3" width="12.25390625" style="5" customWidth="1"/>
    <col min="5" max="5" width="9.125" style="101" customWidth="1"/>
    <col min="6" max="6" width="9.125" style="4" customWidth="1"/>
    <col min="7" max="7" width="9.125" style="101" customWidth="1"/>
    <col min="8" max="8" width="11.625" style="0" customWidth="1"/>
    <col min="13" max="13" width="9.125" style="87" customWidth="1"/>
  </cols>
  <sheetData>
    <row r="1" spans="2:8" ht="21" customHeight="1" thickBot="1">
      <c r="B1" s="241" t="s">
        <v>155</v>
      </c>
      <c r="C1" s="242"/>
      <c r="D1" s="242"/>
      <c r="E1" s="242"/>
      <c r="F1" s="242"/>
      <c r="G1" s="242"/>
      <c r="H1" s="243"/>
    </row>
    <row r="2" spans="1:8" ht="18" customHeight="1">
      <c r="A2" s="253" t="s">
        <v>53</v>
      </c>
      <c r="B2" s="249" t="s">
        <v>72</v>
      </c>
      <c r="C2" s="250" t="s">
        <v>54</v>
      </c>
      <c r="D2" s="168" t="s">
        <v>98</v>
      </c>
      <c r="E2" s="169" t="s">
        <v>97</v>
      </c>
      <c r="F2" s="168" t="s">
        <v>48</v>
      </c>
      <c r="G2" s="169" t="s">
        <v>99</v>
      </c>
      <c r="H2" s="170" t="s">
        <v>49</v>
      </c>
    </row>
    <row r="3" spans="1:8" ht="16.5" customHeight="1">
      <c r="A3" s="251">
        <v>1</v>
      </c>
      <c r="B3" s="247">
        <v>119</v>
      </c>
      <c r="C3" s="69" t="s">
        <v>41</v>
      </c>
      <c r="D3" s="89">
        <v>576</v>
      </c>
      <c r="E3" s="99">
        <v>1084</v>
      </c>
      <c r="F3" s="99">
        <v>102</v>
      </c>
      <c r="G3" s="110">
        <v>625</v>
      </c>
      <c r="H3" s="178">
        <f>SUM(D3:G3)</f>
        <v>2387</v>
      </c>
    </row>
    <row r="4" spans="1:8" ht="16.5" customHeight="1">
      <c r="A4" s="251">
        <v>2</v>
      </c>
      <c r="B4" s="247">
        <v>103</v>
      </c>
      <c r="C4" s="69" t="s">
        <v>71</v>
      </c>
      <c r="D4" s="245">
        <v>911</v>
      </c>
      <c r="E4" s="99">
        <v>285</v>
      </c>
      <c r="F4" s="99">
        <v>128</v>
      </c>
      <c r="G4" s="110">
        <v>102</v>
      </c>
      <c r="H4" s="178">
        <f>SUM(D4:G4)</f>
        <v>1426</v>
      </c>
    </row>
    <row r="5" spans="1:8" ht="16.5" customHeight="1">
      <c r="A5" s="251">
        <v>3</v>
      </c>
      <c r="B5" s="247">
        <v>9</v>
      </c>
      <c r="C5" s="69" t="s">
        <v>13</v>
      </c>
      <c r="D5" s="89">
        <v>368</v>
      </c>
      <c r="E5" s="99">
        <v>278</v>
      </c>
      <c r="F5" s="71">
        <v>110</v>
      </c>
      <c r="G5" s="110">
        <v>403</v>
      </c>
      <c r="H5" s="178">
        <f>SUM(D5:G5)</f>
        <v>1159</v>
      </c>
    </row>
    <row r="6" spans="1:8" ht="16.5" customHeight="1">
      <c r="A6" s="251">
        <v>4</v>
      </c>
      <c r="B6" s="247">
        <v>24</v>
      </c>
      <c r="C6" s="69" t="s">
        <v>19</v>
      </c>
      <c r="D6" s="89">
        <v>487</v>
      </c>
      <c r="E6" s="99">
        <v>343</v>
      </c>
      <c r="F6" s="71">
        <v>70</v>
      </c>
      <c r="G6" s="110">
        <v>252</v>
      </c>
      <c r="H6" s="178">
        <f>SUM(D6:G6)</f>
        <v>1152</v>
      </c>
    </row>
    <row r="7" spans="1:8" ht="16.5" customHeight="1">
      <c r="A7" s="251">
        <v>5</v>
      </c>
      <c r="B7" s="247">
        <v>1</v>
      </c>
      <c r="C7" s="69" t="s">
        <v>10</v>
      </c>
      <c r="D7" s="89">
        <v>175</v>
      </c>
      <c r="E7" s="99">
        <v>224</v>
      </c>
      <c r="F7" s="71">
        <v>86</v>
      </c>
      <c r="G7" s="110">
        <v>99</v>
      </c>
      <c r="H7" s="178">
        <f>SUM(D7:G7)</f>
        <v>584</v>
      </c>
    </row>
    <row r="8" spans="1:8" ht="16.5" customHeight="1">
      <c r="A8" s="251">
        <v>6</v>
      </c>
      <c r="B8" s="247">
        <v>116</v>
      </c>
      <c r="C8" s="69" t="s">
        <v>40</v>
      </c>
      <c r="D8" s="89">
        <v>341</v>
      </c>
      <c r="E8" s="99">
        <v>105</v>
      </c>
      <c r="F8" s="99">
        <v>58</v>
      </c>
      <c r="G8" s="110">
        <v>61</v>
      </c>
      <c r="H8" s="178">
        <f>SUM(D8:G8)</f>
        <v>565</v>
      </c>
    </row>
    <row r="9" spans="1:8" ht="16.5" customHeight="1">
      <c r="A9" s="251">
        <v>7</v>
      </c>
      <c r="B9" s="247">
        <v>52</v>
      </c>
      <c r="C9" s="69" t="s">
        <v>32</v>
      </c>
      <c r="D9" s="89">
        <v>396</v>
      </c>
      <c r="E9" s="99">
        <v>27</v>
      </c>
      <c r="F9" s="99">
        <v>20</v>
      </c>
      <c r="G9" s="110">
        <v>52</v>
      </c>
      <c r="H9" s="178">
        <f>SUM(D9:G9)</f>
        <v>495</v>
      </c>
    </row>
    <row r="10" spans="1:8" ht="16.5" customHeight="1">
      <c r="A10" s="251">
        <v>8</v>
      </c>
      <c r="B10" s="247">
        <v>121</v>
      </c>
      <c r="C10" s="69" t="s">
        <v>42</v>
      </c>
      <c r="D10" s="89">
        <v>148</v>
      </c>
      <c r="E10" s="99">
        <v>124</v>
      </c>
      <c r="F10" s="99">
        <v>62</v>
      </c>
      <c r="G10" s="110">
        <v>136</v>
      </c>
      <c r="H10" s="178">
        <f>SUM(D10:G10)</f>
        <v>470</v>
      </c>
    </row>
    <row r="11" spans="1:8" ht="16.5" customHeight="1">
      <c r="A11" s="251">
        <v>9</v>
      </c>
      <c r="B11" s="247">
        <v>57</v>
      </c>
      <c r="C11" s="69" t="s">
        <v>106</v>
      </c>
      <c r="D11" s="89">
        <v>271</v>
      </c>
      <c r="E11" s="99">
        <v>39</v>
      </c>
      <c r="F11" s="123">
        <v>16</v>
      </c>
      <c r="G11" s="110">
        <v>95</v>
      </c>
      <c r="H11" s="178">
        <f>SUM(D11:G11)</f>
        <v>421</v>
      </c>
    </row>
    <row r="12" spans="1:8" ht="16.5" customHeight="1">
      <c r="A12" s="251">
        <v>10</v>
      </c>
      <c r="B12" s="247">
        <v>45</v>
      </c>
      <c r="C12" s="69" t="s">
        <v>27</v>
      </c>
      <c r="D12" s="89">
        <v>166</v>
      </c>
      <c r="E12" s="99">
        <v>39</v>
      </c>
      <c r="F12" s="71">
        <v>40</v>
      </c>
      <c r="G12" s="110">
        <v>88</v>
      </c>
      <c r="H12" s="178">
        <f>SUM(D12:G12)</f>
        <v>333</v>
      </c>
    </row>
    <row r="13" spans="1:8" ht="16.5" customHeight="1">
      <c r="A13" s="251">
        <v>11</v>
      </c>
      <c r="B13" s="247">
        <v>49</v>
      </c>
      <c r="C13" s="69" t="s">
        <v>31</v>
      </c>
      <c r="D13" s="89">
        <v>158</v>
      </c>
      <c r="E13" s="99">
        <v>67</v>
      </c>
      <c r="F13" s="99">
        <v>50</v>
      </c>
      <c r="G13" s="110">
        <v>51</v>
      </c>
      <c r="H13" s="178">
        <f>SUM(D13:G13)</f>
        <v>326</v>
      </c>
    </row>
    <row r="14" spans="1:8" ht="16.5" customHeight="1">
      <c r="A14" s="251">
        <v>12</v>
      </c>
      <c r="B14" s="247">
        <v>23</v>
      </c>
      <c r="C14" s="69" t="s">
        <v>18</v>
      </c>
      <c r="D14" s="89">
        <v>36</v>
      </c>
      <c r="E14" s="99">
        <v>66</v>
      </c>
      <c r="F14" s="71">
        <v>26</v>
      </c>
      <c r="G14" s="110">
        <v>187</v>
      </c>
      <c r="H14" s="178">
        <f>SUM(D14:G14)</f>
        <v>315</v>
      </c>
    </row>
    <row r="15" spans="1:8" ht="16.5" customHeight="1">
      <c r="A15" s="251">
        <v>13</v>
      </c>
      <c r="B15" s="247">
        <v>132</v>
      </c>
      <c r="C15" s="69" t="s">
        <v>43</v>
      </c>
      <c r="D15" s="245">
        <v>208</v>
      </c>
      <c r="E15" s="99">
        <v>39</v>
      </c>
      <c r="F15" s="99">
        <v>26</v>
      </c>
      <c r="G15" s="110">
        <v>24</v>
      </c>
      <c r="H15" s="178">
        <f>SUM(D15:G15)</f>
        <v>297</v>
      </c>
    </row>
    <row r="16" spans="1:8" ht="16.5" customHeight="1">
      <c r="A16" s="251">
        <v>14</v>
      </c>
      <c r="B16" s="247">
        <v>42</v>
      </c>
      <c r="C16" s="69" t="s">
        <v>24</v>
      </c>
      <c r="D16" s="89">
        <v>214</v>
      </c>
      <c r="E16" s="99"/>
      <c r="F16" s="71">
        <v>28</v>
      </c>
      <c r="G16" s="110">
        <v>33</v>
      </c>
      <c r="H16" s="178">
        <f>SUM(D16:G16)</f>
        <v>275</v>
      </c>
    </row>
    <row r="17" spans="1:8" ht="16.5" customHeight="1">
      <c r="A17" s="251">
        <v>15</v>
      </c>
      <c r="B17" s="247">
        <v>129</v>
      </c>
      <c r="C17" s="69" t="s">
        <v>133</v>
      </c>
      <c r="D17" s="89"/>
      <c r="E17" s="99">
        <v>90</v>
      </c>
      <c r="F17" s="99">
        <v>8</v>
      </c>
      <c r="G17" s="110">
        <v>155</v>
      </c>
      <c r="H17" s="178">
        <f>SUM(D17:G17)</f>
        <v>253</v>
      </c>
    </row>
    <row r="18" spans="1:8" ht="16.5" customHeight="1">
      <c r="A18" s="251">
        <v>16</v>
      </c>
      <c r="B18" s="247">
        <v>12</v>
      </c>
      <c r="C18" s="69" t="s">
        <v>84</v>
      </c>
      <c r="D18" s="89">
        <v>48</v>
      </c>
      <c r="E18" s="99">
        <v>60</v>
      </c>
      <c r="F18" s="71">
        <v>20</v>
      </c>
      <c r="G18" s="110">
        <v>67</v>
      </c>
      <c r="H18" s="178">
        <f>SUM(D18:G18)</f>
        <v>195</v>
      </c>
    </row>
    <row r="19" spans="1:8" ht="16.5" customHeight="1">
      <c r="A19" s="254">
        <v>17</v>
      </c>
      <c r="B19" s="255">
        <v>66</v>
      </c>
      <c r="C19" s="256" t="s">
        <v>36</v>
      </c>
      <c r="D19" s="257">
        <v>54</v>
      </c>
      <c r="E19" s="258">
        <v>49.5</v>
      </c>
      <c r="F19" s="259">
        <v>32</v>
      </c>
      <c r="G19" s="260">
        <v>55</v>
      </c>
      <c r="H19" s="261">
        <f>SUM(D19:G19)</f>
        <v>190.5</v>
      </c>
    </row>
    <row r="20" spans="1:8" ht="16.5" customHeight="1">
      <c r="A20" s="251">
        <v>18</v>
      </c>
      <c r="B20" s="247">
        <v>60</v>
      </c>
      <c r="C20" s="69" t="s">
        <v>34</v>
      </c>
      <c r="D20" s="89">
        <v>16</v>
      </c>
      <c r="E20" s="99">
        <v>48</v>
      </c>
      <c r="F20" s="71">
        <v>8</v>
      </c>
      <c r="G20" s="110">
        <v>95</v>
      </c>
      <c r="H20" s="178">
        <f>SUM(D20:G20)</f>
        <v>167</v>
      </c>
    </row>
    <row r="21" spans="1:8" ht="16.5" customHeight="1">
      <c r="A21" s="251">
        <v>19</v>
      </c>
      <c r="B21" s="247">
        <v>14</v>
      </c>
      <c r="C21" s="69" t="s">
        <v>16</v>
      </c>
      <c r="D21" s="89">
        <v>76</v>
      </c>
      <c r="E21" s="99">
        <v>18</v>
      </c>
      <c r="F21" s="71">
        <v>8</v>
      </c>
      <c r="G21" s="110">
        <v>63</v>
      </c>
      <c r="H21" s="178">
        <f>SUM(D21:G21)</f>
        <v>165</v>
      </c>
    </row>
    <row r="22" spans="1:8" ht="16.5" customHeight="1">
      <c r="A22" s="251">
        <v>20</v>
      </c>
      <c r="B22" s="247">
        <v>11</v>
      </c>
      <c r="C22" s="69" t="s">
        <v>124</v>
      </c>
      <c r="D22" s="89"/>
      <c r="E22" s="99">
        <v>45</v>
      </c>
      <c r="F22" s="71"/>
      <c r="G22" s="110">
        <v>86</v>
      </c>
      <c r="H22" s="178">
        <f>SUM(D22:G22)</f>
        <v>131</v>
      </c>
    </row>
    <row r="23" spans="1:8" ht="16.5" customHeight="1">
      <c r="A23" s="251">
        <v>21</v>
      </c>
      <c r="B23" s="247">
        <v>39</v>
      </c>
      <c r="C23" s="69" t="s">
        <v>23</v>
      </c>
      <c r="D23" s="89">
        <v>60</v>
      </c>
      <c r="E23" s="99">
        <v>12</v>
      </c>
      <c r="F23" s="71">
        <v>8</v>
      </c>
      <c r="G23" s="110">
        <v>45</v>
      </c>
      <c r="H23" s="178">
        <f>SUM(D23:G23)</f>
        <v>125</v>
      </c>
    </row>
    <row r="24" spans="1:8" ht="16.5" customHeight="1">
      <c r="A24" s="251">
        <v>22</v>
      </c>
      <c r="B24" s="247">
        <v>133</v>
      </c>
      <c r="C24" s="69" t="s">
        <v>76</v>
      </c>
      <c r="D24" s="89">
        <v>8</v>
      </c>
      <c r="E24" s="99">
        <v>42</v>
      </c>
      <c r="F24" s="99">
        <v>16</v>
      </c>
      <c r="G24" s="110">
        <v>43</v>
      </c>
      <c r="H24" s="178">
        <f>SUM(D24:G24)</f>
        <v>109</v>
      </c>
    </row>
    <row r="25" spans="1:8" ht="16.5" customHeight="1">
      <c r="A25" s="251">
        <v>23</v>
      </c>
      <c r="B25" s="247">
        <v>61</v>
      </c>
      <c r="C25" s="69" t="s">
        <v>78</v>
      </c>
      <c r="D25" s="89"/>
      <c r="E25" s="99">
        <v>27</v>
      </c>
      <c r="F25" s="71"/>
      <c r="G25" s="110">
        <v>76</v>
      </c>
      <c r="H25" s="178">
        <f>SUM(D25:G25)</f>
        <v>103</v>
      </c>
    </row>
    <row r="26" spans="1:8" ht="16.5" customHeight="1">
      <c r="A26" s="251">
        <v>24</v>
      </c>
      <c r="B26" s="247">
        <v>30</v>
      </c>
      <c r="C26" s="69" t="s">
        <v>63</v>
      </c>
      <c r="D26" s="89"/>
      <c r="E26" s="99">
        <v>6</v>
      </c>
      <c r="F26" s="71"/>
      <c r="G26" s="110">
        <v>88</v>
      </c>
      <c r="H26" s="178">
        <f>SUM(D26:G26)</f>
        <v>94</v>
      </c>
    </row>
    <row r="27" spans="1:8" ht="16.5" customHeight="1">
      <c r="A27" s="251">
        <v>25</v>
      </c>
      <c r="B27" s="247">
        <v>108</v>
      </c>
      <c r="C27" s="69" t="s">
        <v>95</v>
      </c>
      <c r="D27" s="89">
        <v>50</v>
      </c>
      <c r="E27" s="99">
        <v>6</v>
      </c>
      <c r="F27" s="99"/>
      <c r="G27" s="110">
        <v>27</v>
      </c>
      <c r="H27" s="178">
        <f>SUM(D27:G27)</f>
        <v>83</v>
      </c>
    </row>
    <row r="28" spans="1:8" ht="16.5" customHeight="1">
      <c r="A28" s="251">
        <v>26</v>
      </c>
      <c r="B28" s="247">
        <v>64</v>
      </c>
      <c r="C28" s="69" t="s">
        <v>35</v>
      </c>
      <c r="D28" s="89">
        <v>45</v>
      </c>
      <c r="E28" s="99"/>
      <c r="F28" s="123"/>
      <c r="G28" s="110">
        <v>33</v>
      </c>
      <c r="H28" s="178">
        <f>SUM(D28:G28)</f>
        <v>78</v>
      </c>
    </row>
    <row r="29" spans="1:8" ht="16.5" customHeight="1">
      <c r="A29" s="251">
        <v>27</v>
      </c>
      <c r="B29" s="247">
        <v>10</v>
      </c>
      <c r="C29" s="69" t="s">
        <v>14</v>
      </c>
      <c r="D29" s="89"/>
      <c r="E29" s="99">
        <v>6</v>
      </c>
      <c r="F29" s="71"/>
      <c r="G29" s="110">
        <v>61</v>
      </c>
      <c r="H29" s="178">
        <f>SUM(D29:G29)</f>
        <v>67</v>
      </c>
    </row>
    <row r="30" spans="1:8" ht="16.5" customHeight="1">
      <c r="A30" s="251">
        <v>28</v>
      </c>
      <c r="B30" s="247">
        <v>43</v>
      </c>
      <c r="C30" s="69" t="s">
        <v>25</v>
      </c>
      <c r="D30" s="89">
        <v>8</v>
      </c>
      <c r="E30" s="99"/>
      <c r="F30" s="71"/>
      <c r="G30" s="110">
        <v>42</v>
      </c>
      <c r="H30" s="178">
        <f>SUM(D30:G30)</f>
        <v>50</v>
      </c>
    </row>
    <row r="31" spans="1:8" ht="16.5" customHeight="1">
      <c r="A31" s="251">
        <v>29</v>
      </c>
      <c r="B31" s="247">
        <v>26</v>
      </c>
      <c r="C31" s="69" t="s">
        <v>58</v>
      </c>
      <c r="D31" s="89"/>
      <c r="E31" s="99">
        <v>15</v>
      </c>
      <c r="F31" s="71"/>
      <c r="G31" s="110">
        <v>33</v>
      </c>
      <c r="H31" s="178">
        <f>SUM(D31:G31)</f>
        <v>48</v>
      </c>
    </row>
    <row r="32" spans="1:8" ht="16.5" customHeight="1">
      <c r="A32" s="251">
        <v>30</v>
      </c>
      <c r="B32" s="247">
        <v>128</v>
      </c>
      <c r="C32" s="244" t="s">
        <v>126</v>
      </c>
      <c r="D32" s="89"/>
      <c r="E32" s="99"/>
      <c r="F32" s="99"/>
      <c r="G32" s="110">
        <v>44</v>
      </c>
      <c r="H32" s="178">
        <f>SUM(D32:G32)</f>
        <v>44</v>
      </c>
    </row>
    <row r="33" spans="1:8" ht="16.5" customHeight="1">
      <c r="A33" s="251">
        <v>31</v>
      </c>
      <c r="B33" s="247">
        <v>59</v>
      </c>
      <c r="C33" s="69" t="s">
        <v>33</v>
      </c>
      <c r="D33" s="89"/>
      <c r="E33" s="99"/>
      <c r="F33" s="71"/>
      <c r="G33" s="110">
        <v>41</v>
      </c>
      <c r="H33" s="178">
        <f>SUM(D33:G33)</f>
        <v>41</v>
      </c>
    </row>
    <row r="34" spans="1:8" ht="16.5" customHeight="1">
      <c r="A34" s="251">
        <v>32</v>
      </c>
      <c r="B34" s="247">
        <v>17</v>
      </c>
      <c r="C34" s="69" t="s">
        <v>17</v>
      </c>
      <c r="D34" s="89"/>
      <c r="E34" s="99"/>
      <c r="F34" s="71">
        <v>8</v>
      </c>
      <c r="G34" s="110">
        <v>30</v>
      </c>
      <c r="H34" s="178">
        <f>SUM(D34:G34)</f>
        <v>38</v>
      </c>
    </row>
    <row r="35" spans="1:8" ht="16.5" customHeight="1">
      <c r="A35" s="251">
        <v>33</v>
      </c>
      <c r="B35" s="247">
        <v>36</v>
      </c>
      <c r="C35" s="69" t="s">
        <v>22</v>
      </c>
      <c r="D35" s="89"/>
      <c r="E35" s="99">
        <v>10.5</v>
      </c>
      <c r="F35" s="71">
        <v>8</v>
      </c>
      <c r="G35" s="110">
        <v>18</v>
      </c>
      <c r="H35" s="178">
        <f>SUM(D35:G35)</f>
        <v>36.5</v>
      </c>
    </row>
    <row r="36" spans="1:8" ht="16.5" customHeight="1">
      <c r="A36" s="251">
        <v>34</v>
      </c>
      <c r="B36" s="247">
        <v>118</v>
      </c>
      <c r="C36" s="69" t="s">
        <v>145</v>
      </c>
      <c r="D36" s="89"/>
      <c r="E36" s="99"/>
      <c r="F36" s="99"/>
      <c r="G36" s="110">
        <v>36</v>
      </c>
      <c r="H36" s="178">
        <f>SUM(D36:G36)</f>
        <v>36</v>
      </c>
    </row>
    <row r="37" spans="1:8" ht="16.5" customHeight="1">
      <c r="A37" s="251">
        <v>35</v>
      </c>
      <c r="B37" s="247">
        <v>185</v>
      </c>
      <c r="C37" s="69" t="s">
        <v>144</v>
      </c>
      <c r="D37" s="89"/>
      <c r="E37" s="99">
        <v>15</v>
      </c>
      <c r="F37" s="71"/>
      <c r="G37" s="110">
        <v>21</v>
      </c>
      <c r="H37" s="178">
        <f>SUM(D37:G37)</f>
        <v>36</v>
      </c>
    </row>
    <row r="38" spans="1:8" ht="16.5" customHeight="1">
      <c r="A38" s="251">
        <v>36</v>
      </c>
      <c r="B38" s="247">
        <v>27</v>
      </c>
      <c r="C38" s="69" t="s">
        <v>20</v>
      </c>
      <c r="D38" s="89"/>
      <c r="E38" s="99"/>
      <c r="F38" s="71"/>
      <c r="G38" s="110">
        <v>33</v>
      </c>
      <c r="H38" s="178">
        <f>SUM(D38:G38)</f>
        <v>33</v>
      </c>
    </row>
    <row r="39" spans="1:8" ht="16.5" customHeight="1">
      <c r="A39" s="251">
        <v>37</v>
      </c>
      <c r="B39" s="247">
        <v>46</v>
      </c>
      <c r="C39" s="69" t="s">
        <v>28</v>
      </c>
      <c r="D39" s="89"/>
      <c r="E39" s="99"/>
      <c r="F39" s="99"/>
      <c r="G39" s="110">
        <v>24</v>
      </c>
      <c r="H39" s="178">
        <f>SUM(D39:G39)</f>
        <v>24</v>
      </c>
    </row>
    <row r="40" spans="1:8" ht="16.5" customHeight="1">
      <c r="A40" s="251">
        <v>38</v>
      </c>
      <c r="B40" s="247">
        <v>38</v>
      </c>
      <c r="C40" s="69" t="s">
        <v>62</v>
      </c>
      <c r="D40" s="89"/>
      <c r="E40" s="99"/>
      <c r="F40" s="71"/>
      <c r="G40" s="110">
        <v>23</v>
      </c>
      <c r="H40" s="178">
        <f>SUM(D40:G40)</f>
        <v>23</v>
      </c>
    </row>
    <row r="41" spans="1:8" ht="16.5" customHeight="1">
      <c r="A41" s="251">
        <v>39</v>
      </c>
      <c r="B41" s="247">
        <v>112</v>
      </c>
      <c r="C41" s="69" t="s">
        <v>39</v>
      </c>
      <c r="D41" s="89"/>
      <c r="E41" s="99"/>
      <c r="F41" s="99"/>
      <c r="G41" s="110">
        <v>22</v>
      </c>
      <c r="H41" s="178">
        <f>SUM(D41:G41)</f>
        <v>22</v>
      </c>
    </row>
    <row r="42" spans="1:8" s="29" customFormat="1" ht="16.5" customHeight="1">
      <c r="A42" s="251">
        <v>40</v>
      </c>
      <c r="B42" s="247">
        <v>63</v>
      </c>
      <c r="C42" s="176" t="s">
        <v>81</v>
      </c>
      <c r="D42" s="174"/>
      <c r="E42" s="99"/>
      <c r="F42" s="99"/>
      <c r="G42" s="166">
        <v>21</v>
      </c>
      <c r="H42" s="171">
        <f>SUM(D42:G42)</f>
        <v>21</v>
      </c>
    </row>
    <row r="43" spans="1:8" s="29" customFormat="1" ht="16.5" customHeight="1">
      <c r="A43" s="251">
        <v>41</v>
      </c>
      <c r="B43" s="247">
        <v>34</v>
      </c>
      <c r="C43" s="176" t="s">
        <v>96</v>
      </c>
      <c r="D43" s="174"/>
      <c r="E43" s="99"/>
      <c r="F43" s="71"/>
      <c r="G43" s="246">
        <v>20</v>
      </c>
      <c r="H43" s="171">
        <f>SUM(D43:G43)</f>
        <v>20</v>
      </c>
    </row>
    <row r="44" spans="1:8" s="29" customFormat="1" ht="16.5" customHeight="1">
      <c r="A44" s="251">
        <v>42</v>
      </c>
      <c r="B44" s="247">
        <v>33</v>
      </c>
      <c r="C44" s="176" t="s">
        <v>21</v>
      </c>
      <c r="D44" s="174"/>
      <c r="E44" s="99"/>
      <c r="F44" s="71"/>
      <c r="G44" s="166">
        <v>18</v>
      </c>
      <c r="H44" s="171">
        <f>SUM(D44:G44)</f>
        <v>18</v>
      </c>
    </row>
    <row r="45" spans="1:8" s="29" customFormat="1" ht="16.5" customHeight="1">
      <c r="A45" s="251">
        <v>43</v>
      </c>
      <c r="B45" s="247">
        <v>135</v>
      </c>
      <c r="C45" s="176" t="s">
        <v>45</v>
      </c>
      <c r="D45" s="174"/>
      <c r="E45" s="99"/>
      <c r="F45" s="71"/>
      <c r="G45" s="166">
        <v>14</v>
      </c>
      <c r="H45" s="171">
        <f>SUM(D45:G45)</f>
        <v>14</v>
      </c>
    </row>
    <row r="46" spans="1:8" s="29" customFormat="1" ht="16.5" customHeight="1">
      <c r="A46" s="251">
        <v>44</v>
      </c>
      <c r="B46" s="247">
        <v>125</v>
      </c>
      <c r="C46" s="176" t="s">
        <v>142</v>
      </c>
      <c r="D46" s="174"/>
      <c r="E46" s="99"/>
      <c r="F46" s="99"/>
      <c r="G46" s="166">
        <v>12</v>
      </c>
      <c r="H46" s="171">
        <f>SUM(D46:G46)</f>
        <v>12</v>
      </c>
    </row>
    <row r="47" spans="1:8" ht="16.5" customHeight="1">
      <c r="A47" s="251">
        <v>45</v>
      </c>
      <c r="B47" s="247">
        <v>47</v>
      </c>
      <c r="C47" s="176" t="s">
        <v>29</v>
      </c>
      <c r="D47" s="174"/>
      <c r="E47" s="99"/>
      <c r="F47" s="99"/>
      <c r="G47" s="166">
        <v>9</v>
      </c>
      <c r="H47" s="171">
        <f>SUM(D47:G47)</f>
        <v>9</v>
      </c>
    </row>
    <row r="48" spans="1:8" s="29" customFormat="1" ht="16.5" customHeight="1">
      <c r="A48" s="251">
        <v>46</v>
      </c>
      <c r="B48" s="247">
        <v>20</v>
      </c>
      <c r="C48" s="176" t="s">
        <v>113</v>
      </c>
      <c r="D48" s="174"/>
      <c r="E48" s="99"/>
      <c r="F48" s="71">
        <v>8</v>
      </c>
      <c r="G48" s="166"/>
      <c r="H48" s="171">
        <f>SUM(D48:G48)</f>
        <v>8</v>
      </c>
    </row>
    <row r="49" spans="1:8" s="29" customFormat="1" ht="16.5" customHeight="1">
      <c r="A49" s="251">
        <v>47</v>
      </c>
      <c r="B49" s="247">
        <v>62</v>
      </c>
      <c r="C49" s="176" t="s">
        <v>82</v>
      </c>
      <c r="D49" s="174"/>
      <c r="E49" s="99"/>
      <c r="F49" s="71"/>
      <c r="G49" s="166">
        <v>7</v>
      </c>
      <c r="H49" s="171">
        <f>SUM(D49:G49)</f>
        <v>7</v>
      </c>
    </row>
    <row r="50" spans="1:8" s="29" customFormat="1" ht="16.5" customHeight="1">
      <c r="A50" s="251">
        <v>48</v>
      </c>
      <c r="B50" s="247">
        <v>76</v>
      </c>
      <c r="C50" s="176" t="s">
        <v>57</v>
      </c>
      <c r="D50" s="174"/>
      <c r="E50" s="99"/>
      <c r="F50" s="71"/>
      <c r="G50" s="166">
        <v>6</v>
      </c>
      <c r="H50" s="171">
        <f>SUM(D50:G50)</f>
        <v>6</v>
      </c>
    </row>
    <row r="51" spans="1:8" s="29" customFormat="1" ht="16.5" customHeight="1">
      <c r="A51" s="251">
        <v>49</v>
      </c>
      <c r="B51" s="247">
        <v>187</v>
      </c>
      <c r="C51" s="176" t="s">
        <v>146</v>
      </c>
      <c r="D51" s="174"/>
      <c r="E51" s="99">
        <v>6</v>
      </c>
      <c r="F51" s="71"/>
      <c r="G51" s="166"/>
      <c r="H51" s="171">
        <f>SUM(D51:G51)</f>
        <v>6</v>
      </c>
    </row>
    <row r="52" spans="1:8" s="29" customFormat="1" ht="16.5" customHeight="1">
      <c r="A52" s="251">
        <v>50</v>
      </c>
      <c r="B52" s="247">
        <v>55</v>
      </c>
      <c r="C52" s="176" t="s">
        <v>74</v>
      </c>
      <c r="D52" s="174"/>
      <c r="E52" s="99"/>
      <c r="F52" s="99"/>
      <c r="G52" s="166">
        <v>2</v>
      </c>
      <c r="H52" s="171">
        <f>SUM(D52:G52)</f>
        <v>2</v>
      </c>
    </row>
    <row r="53" spans="1:8" s="29" customFormat="1" ht="16.5" customHeight="1">
      <c r="A53" s="251">
        <v>51</v>
      </c>
      <c r="B53" s="247">
        <v>82</v>
      </c>
      <c r="C53" s="176" t="s">
        <v>87</v>
      </c>
      <c r="D53" s="174"/>
      <c r="E53" s="99"/>
      <c r="F53" s="71"/>
      <c r="G53" s="166">
        <v>2</v>
      </c>
      <c r="H53" s="171">
        <f>SUM(D53:G53)</f>
        <v>2</v>
      </c>
    </row>
    <row r="54" spans="1:8" s="29" customFormat="1" ht="16.5" customHeight="1">
      <c r="A54" s="251">
        <v>52</v>
      </c>
      <c r="B54" s="247">
        <v>7</v>
      </c>
      <c r="C54" s="176" t="s">
        <v>11</v>
      </c>
      <c r="D54" s="174"/>
      <c r="E54" s="99"/>
      <c r="F54" s="71"/>
      <c r="G54" s="166"/>
      <c r="H54" s="171">
        <f>SUM(D54:G54)</f>
        <v>0</v>
      </c>
    </row>
    <row r="55" spans="1:8" s="29" customFormat="1" ht="16.5" customHeight="1">
      <c r="A55" s="251">
        <v>53</v>
      </c>
      <c r="B55" s="247">
        <v>8</v>
      </c>
      <c r="C55" s="176" t="s">
        <v>12</v>
      </c>
      <c r="D55" s="174"/>
      <c r="E55" s="99"/>
      <c r="F55" s="71"/>
      <c r="G55" s="166"/>
      <c r="H55" s="171">
        <f>SUM(D55:G55)</f>
        <v>0</v>
      </c>
    </row>
    <row r="56" spans="1:8" s="29" customFormat="1" ht="16.5" customHeight="1">
      <c r="A56" s="251">
        <v>54</v>
      </c>
      <c r="B56" s="247">
        <v>16</v>
      </c>
      <c r="C56" s="176" t="s">
        <v>115</v>
      </c>
      <c r="D56" s="174"/>
      <c r="E56" s="99"/>
      <c r="F56" s="71"/>
      <c r="G56" s="166"/>
      <c r="H56" s="171">
        <f>SUM(D56:G56)</f>
        <v>0</v>
      </c>
    </row>
    <row r="57" spans="1:8" s="29" customFormat="1" ht="16.5" customHeight="1">
      <c r="A57" s="251">
        <v>55</v>
      </c>
      <c r="B57" s="247">
        <v>18</v>
      </c>
      <c r="C57" s="176" t="s">
        <v>61</v>
      </c>
      <c r="D57" s="174"/>
      <c r="E57" s="99"/>
      <c r="F57" s="71"/>
      <c r="G57" s="166"/>
      <c r="H57" s="171">
        <f>SUM(D57:G57)</f>
        <v>0</v>
      </c>
    </row>
    <row r="58" spans="1:8" s="29" customFormat="1" ht="16.5" customHeight="1">
      <c r="A58" s="251">
        <v>56</v>
      </c>
      <c r="B58" s="247">
        <v>19</v>
      </c>
      <c r="C58" s="176" t="s">
        <v>73</v>
      </c>
      <c r="D58" s="174"/>
      <c r="E58" s="99"/>
      <c r="F58" s="71"/>
      <c r="G58" s="166"/>
      <c r="H58" s="171">
        <f>SUM(D58:G58)</f>
        <v>0</v>
      </c>
    </row>
    <row r="59" spans="1:8" s="29" customFormat="1" ht="16.5" customHeight="1">
      <c r="A59" s="251">
        <v>57</v>
      </c>
      <c r="B59" s="247">
        <v>35</v>
      </c>
      <c r="C59" s="176" t="s">
        <v>55</v>
      </c>
      <c r="D59" s="174"/>
      <c r="E59" s="99"/>
      <c r="F59" s="71"/>
      <c r="G59" s="166"/>
      <c r="H59" s="171">
        <f>SUM(D59:G59)</f>
        <v>0</v>
      </c>
    </row>
    <row r="60" spans="1:8" ht="16.5" customHeight="1">
      <c r="A60" s="251">
        <v>58</v>
      </c>
      <c r="B60" s="247">
        <v>44</v>
      </c>
      <c r="C60" s="176" t="s">
        <v>26</v>
      </c>
      <c r="D60" s="174"/>
      <c r="E60" s="99"/>
      <c r="F60" s="71"/>
      <c r="G60" s="166"/>
      <c r="H60" s="171">
        <f>SUM(D60:G60)</f>
        <v>0</v>
      </c>
    </row>
    <row r="61" spans="1:8" ht="16.5" customHeight="1">
      <c r="A61" s="251">
        <v>59</v>
      </c>
      <c r="B61" s="247">
        <v>48</v>
      </c>
      <c r="C61" s="176" t="s">
        <v>30</v>
      </c>
      <c r="D61" s="174"/>
      <c r="E61" s="99"/>
      <c r="F61" s="99"/>
      <c r="G61" s="166"/>
      <c r="H61" s="171">
        <f>SUM(D61:G61)</f>
        <v>0</v>
      </c>
    </row>
    <row r="62" spans="1:8" ht="16.5" customHeight="1">
      <c r="A62" s="251">
        <v>60</v>
      </c>
      <c r="B62" s="247">
        <v>50</v>
      </c>
      <c r="C62" s="176" t="s">
        <v>60</v>
      </c>
      <c r="D62" s="174"/>
      <c r="E62" s="99"/>
      <c r="F62" s="99"/>
      <c r="G62" s="166"/>
      <c r="H62" s="171">
        <f>SUM(D62:G62)</f>
        <v>0</v>
      </c>
    </row>
    <row r="63" spans="1:8" ht="16.5" customHeight="1">
      <c r="A63" s="251">
        <v>61</v>
      </c>
      <c r="B63" s="247">
        <v>53</v>
      </c>
      <c r="C63" s="176" t="s">
        <v>59</v>
      </c>
      <c r="D63" s="174"/>
      <c r="E63" s="99"/>
      <c r="F63" s="99"/>
      <c r="G63" s="166"/>
      <c r="H63" s="171">
        <f>SUM(D63:G63)</f>
        <v>0</v>
      </c>
    </row>
    <row r="64" spans="1:8" ht="16.5" customHeight="1">
      <c r="A64" s="251">
        <v>62</v>
      </c>
      <c r="B64" s="247">
        <v>65</v>
      </c>
      <c r="C64" s="176" t="s">
        <v>83</v>
      </c>
      <c r="D64" s="174"/>
      <c r="E64" s="99"/>
      <c r="F64" s="71"/>
      <c r="G64" s="166"/>
      <c r="H64" s="171">
        <f>SUM(D64:G64)</f>
        <v>0</v>
      </c>
    </row>
    <row r="65" spans="1:8" ht="16.5" customHeight="1">
      <c r="A65" s="251">
        <v>63</v>
      </c>
      <c r="B65" s="247">
        <v>70</v>
      </c>
      <c r="C65" s="176" t="s">
        <v>79</v>
      </c>
      <c r="D65" s="174"/>
      <c r="E65" s="99"/>
      <c r="F65" s="71"/>
      <c r="G65" s="166"/>
      <c r="H65" s="171">
        <f>SUM(D65:G65)</f>
        <v>0</v>
      </c>
    </row>
    <row r="66" spans="1:8" ht="16.5" customHeight="1">
      <c r="A66" s="251">
        <v>64</v>
      </c>
      <c r="B66" s="247">
        <v>71</v>
      </c>
      <c r="C66" s="176" t="s">
        <v>125</v>
      </c>
      <c r="D66" s="174"/>
      <c r="E66" s="99"/>
      <c r="F66" s="71"/>
      <c r="G66" s="166"/>
      <c r="H66" s="171">
        <f>SUM(D66:G66)</f>
        <v>0</v>
      </c>
    </row>
    <row r="67" spans="1:8" ht="16.5" customHeight="1">
      <c r="A67" s="251">
        <v>65</v>
      </c>
      <c r="B67" s="247">
        <v>77</v>
      </c>
      <c r="C67" s="176" t="s">
        <v>37</v>
      </c>
      <c r="D67" s="174"/>
      <c r="E67" s="99"/>
      <c r="F67" s="71"/>
      <c r="G67" s="166"/>
      <c r="H67" s="171">
        <f>SUM(D67:G67)</f>
        <v>0</v>
      </c>
    </row>
    <row r="68" spans="1:8" ht="16.5" customHeight="1" thickBot="1">
      <c r="A68" s="251">
        <v>66</v>
      </c>
      <c r="B68" s="247">
        <v>78</v>
      </c>
      <c r="C68" s="176" t="s">
        <v>86</v>
      </c>
      <c r="D68" s="174"/>
      <c r="E68" s="99"/>
      <c r="F68" s="71"/>
      <c r="G68" s="166"/>
      <c r="H68" s="171">
        <f>SUM(D68:G68)</f>
        <v>0</v>
      </c>
    </row>
    <row r="69" spans="1:11" ht="16.5" customHeight="1" thickBot="1">
      <c r="A69" s="251">
        <v>67</v>
      </c>
      <c r="B69" s="247">
        <v>80</v>
      </c>
      <c r="C69" s="176" t="s">
        <v>80</v>
      </c>
      <c r="D69" s="174"/>
      <c r="E69" s="99"/>
      <c r="F69" s="99"/>
      <c r="G69" s="166"/>
      <c r="H69" s="171">
        <f>SUM(D69:G69)</f>
        <v>0</v>
      </c>
      <c r="K69" s="167"/>
    </row>
    <row r="70" spans="1:8" ht="16.5" customHeight="1">
      <c r="A70" s="251">
        <v>68</v>
      </c>
      <c r="B70" s="247">
        <v>81</v>
      </c>
      <c r="C70" s="176" t="s">
        <v>116</v>
      </c>
      <c r="D70" s="174"/>
      <c r="E70" s="99"/>
      <c r="F70" s="71"/>
      <c r="G70" s="166"/>
      <c r="H70" s="171">
        <f>SUM(D70:G70)</f>
        <v>0</v>
      </c>
    </row>
    <row r="71" spans="1:8" ht="16.5" customHeight="1">
      <c r="A71" s="251">
        <v>69</v>
      </c>
      <c r="B71" s="247">
        <v>88</v>
      </c>
      <c r="C71" s="176" t="s">
        <v>85</v>
      </c>
      <c r="D71" s="174"/>
      <c r="E71" s="99"/>
      <c r="F71" s="71"/>
      <c r="G71" s="166"/>
      <c r="H71" s="171">
        <f>SUM(D71:G71)</f>
        <v>0</v>
      </c>
    </row>
    <row r="72" spans="1:8" ht="16.5" customHeight="1">
      <c r="A72" s="251">
        <v>70</v>
      </c>
      <c r="B72" s="247">
        <v>89</v>
      </c>
      <c r="C72" s="176" t="s">
        <v>104</v>
      </c>
      <c r="D72" s="174"/>
      <c r="E72" s="99"/>
      <c r="F72" s="71"/>
      <c r="G72" s="166"/>
      <c r="H72" s="171">
        <f>SUM(D72:G72)</f>
        <v>0</v>
      </c>
    </row>
    <row r="73" spans="1:8" ht="16.5" customHeight="1">
      <c r="A73" s="251">
        <v>71</v>
      </c>
      <c r="B73" s="247">
        <v>92</v>
      </c>
      <c r="C73" s="176" t="s">
        <v>114</v>
      </c>
      <c r="D73" s="174"/>
      <c r="E73" s="99"/>
      <c r="F73" s="71"/>
      <c r="G73" s="166"/>
      <c r="H73" s="171">
        <f>SUM(D73:G73)</f>
        <v>0</v>
      </c>
    </row>
    <row r="74" spans="1:8" ht="16.5" customHeight="1">
      <c r="A74" s="251">
        <v>72</v>
      </c>
      <c r="B74" s="247">
        <v>93</v>
      </c>
      <c r="C74" s="176" t="s">
        <v>112</v>
      </c>
      <c r="D74" s="174"/>
      <c r="E74" s="99"/>
      <c r="F74" s="71"/>
      <c r="G74" s="166"/>
      <c r="H74" s="171">
        <f>SUM(D74:G74)</f>
        <v>0</v>
      </c>
    </row>
    <row r="75" spans="1:8" ht="16.5" customHeight="1">
      <c r="A75" s="251">
        <v>73</v>
      </c>
      <c r="B75" s="247">
        <v>95</v>
      </c>
      <c r="C75" s="176" t="s">
        <v>90</v>
      </c>
      <c r="D75" s="174"/>
      <c r="E75" s="99"/>
      <c r="F75" s="71"/>
      <c r="G75" s="166"/>
      <c r="H75" s="171">
        <f>SUM(D75:G75)</f>
        <v>0</v>
      </c>
    </row>
    <row r="76" spans="1:8" ht="16.5" customHeight="1">
      <c r="A76" s="251">
        <v>74</v>
      </c>
      <c r="B76" s="247">
        <v>97</v>
      </c>
      <c r="C76" s="176" t="s">
        <v>88</v>
      </c>
      <c r="D76" s="174"/>
      <c r="E76" s="99"/>
      <c r="F76" s="71"/>
      <c r="G76" s="166"/>
      <c r="H76" s="171">
        <f>SUM(D76:G76)</f>
        <v>0</v>
      </c>
    </row>
    <row r="77" spans="1:8" ht="16.5" customHeight="1">
      <c r="A77" s="251">
        <v>75</v>
      </c>
      <c r="B77" s="247">
        <v>99</v>
      </c>
      <c r="C77" s="176" t="s">
        <v>123</v>
      </c>
      <c r="D77" s="174"/>
      <c r="E77" s="99"/>
      <c r="F77" s="71"/>
      <c r="G77" s="166"/>
      <c r="H77" s="171">
        <f>SUM(D77:G77)</f>
        <v>0</v>
      </c>
    </row>
    <row r="78" spans="1:8" ht="16.5" customHeight="1">
      <c r="A78" s="251">
        <v>76</v>
      </c>
      <c r="B78" s="247">
        <v>105</v>
      </c>
      <c r="C78" s="176" t="s">
        <v>38</v>
      </c>
      <c r="D78" s="174"/>
      <c r="E78" s="99"/>
      <c r="F78" s="99"/>
      <c r="G78" s="166"/>
      <c r="H78" s="171">
        <f>SUM(D78:G78)</f>
        <v>0</v>
      </c>
    </row>
    <row r="79" spans="1:8" ht="16.5" customHeight="1">
      <c r="A79" s="251">
        <v>77</v>
      </c>
      <c r="B79" s="247">
        <v>115</v>
      </c>
      <c r="C79" s="176" t="s">
        <v>89</v>
      </c>
      <c r="D79" s="174"/>
      <c r="E79" s="99"/>
      <c r="F79" s="99"/>
      <c r="G79" s="166"/>
      <c r="H79" s="171">
        <f>SUM(D79:G79)</f>
        <v>0</v>
      </c>
    </row>
    <row r="80" spans="1:8" ht="16.5" customHeight="1">
      <c r="A80" s="251">
        <v>78</v>
      </c>
      <c r="B80" s="247">
        <v>124</v>
      </c>
      <c r="C80" s="176" t="s">
        <v>56</v>
      </c>
      <c r="D80" s="174"/>
      <c r="E80" s="99"/>
      <c r="F80" s="99"/>
      <c r="G80" s="166"/>
      <c r="H80" s="171">
        <f>SUM(D80:G80)</f>
        <v>0</v>
      </c>
    </row>
    <row r="81" spans="1:8" ht="16.5" customHeight="1" thickBot="1">
      <c r="A81" s="252">
        <v>79</v>
      </c>
      <c r="B81" s="248">
        <v>134</v>
      </c>
      <c r="C81" s="177" t="s">
        <v>44</v>
      </c>
      <c r="D81" s="175"/>
      <c r="E81" s="100"/>
      <c r="F81" s="100"/>
      <c r="G81" s="172"/>
      <c r="H81" s="173">
        <f>SUM(D81:G81)</f>
        <v>0</v>
      </c>
    </row>
    <row r="82" spans="2:8" ht="10.5" customHeight="1">
      <c r="B82" s="24"/>
      <c r="C82" s="24"/>
      <c r="D82" s="51"/>
      <c r="E82" s="102"/>
      <c r="F82" s="30"/>
      <c r="G82" s="111"/>
      <c r="H82" s="21"/>
    </row>
    <row r="83" spans="2:252" s="29" customFormat="1" ht="15" customHeight="1">
      <c r="B83" s="24"/>
      <c r="C83" s="24"/>
      <c r="D83" s="50">
        <f>SUM(D3:D41)+SUM(D42:D81)</f>
        <v>4820</v>
      </c>
      <c r="E83" s="50">
        <f>SUM(E3:E41)+SUM(E42:E81)</f>
        <v>3176</v>
      </c>
      <c r="F83" s="50">
        <f>SUM(F3:F41)+SUM(F42:F81)</f>
        <v>946</v>
      </c>
      <c r="G83" s="50">
        <f>SUM(G3:G41)+SUM(G42:G81)</f>
        <v>3580</v>
      </c>
      <c r="H83" s="50">
        <f>SUM(H3:H41)+SUM(H42:H81)</f>
        <v>12522</v>
      </c>
      <c r="I83" s="50">
        <f>SUM(I3:I41)+SUM(I42:I80)</f>
        <v>0</v>
      </c>
      <c r="J83" s="85"/>
      <c r="K83" s="85"/>
      <c r="L83" s="85"/>
      <c r="M83" s="88"/>
      <c r="N83" s="85"/>
      <c r="O83" s="85"/>
      <c r="P83" s="85"/>
      <c r="Q83" s="85"/>
      <c r="R83" s="85"/>
      <c r="S83" s="85">
        <f>SUM(S3:S79)</f>
        <v>0</v>
      </c>
      <c r="T83" s="85"/>
      <c r="U83" s="85"/>
      <c r="V83" s="85"/>
      <c r="W83" s="85"/>
      <c r="X83" s="85">
        <f>SUM(X3:X79)</f>
        <v>0</v>
      </c>
      <c r="Y83" s="85">
        <f>SUM(Y3:Y79)</f>
        <v>0</v>
      </c>
      <c r="Z83" s="85"/>
      <c r="AA83" s="85"/>
      <c r="AB83" s="85"/>
      <c r="AC83" s="85">
        <f>SUM(AC3:AC79)</f>
        <v>0</v>
      </c>
      <c r="AD83" s="85">
        <f>SUM(AD3:AD79)</f>
        <v>0</v>
      </c>
      <c r="AE83" s="85">
        <f>SUM(AE3:AE79)</f>
        <v>0</v>
      </c>
      <c r="AF83" s="85">
        <f>SUM(AF3:AF79)</f>
        <v>0</v>
      </c>
      <c r="AG83" s="85">
        <f>SUM(AG3:AG79)</f>
        <v>0</v>
      </c>
      <c r="AH83" s="85"/>
      <c r="AI83" s="85"/>
      <c r="AJ83" s="85"/>
      <c r="AK83" s="85">
        <f>SUM(AK3:AK79)</f>
        <v>0</v>
      </c>
      <c r="AL83" s="85">
        <f>SUM(AL3:AL79)</f>
        <v>0</v>
      </c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85"/>
      <c r="GM83" s="85"/>
      <c r="GN83" s="85"/>
      <c r="GO83" s="85"/>
      <c r="GP83" s="85"/>
      <c r="GQ83" s="85"/>
      <c r="GR83" s="85"/>
      <c r="GS83" s="85"/>
      <c r="GT83" s="85"/>
      <c r="GU83" s="85"/>
      <c r="GV83" s="85"/>
      <c r="GW83" s="85"/>
      <c r="GX83" s="85"/>
      <c r="GY83" s="85"/>
      <c r="GZ83" s="85"/>
      <c r="HA83" s="85"/>
      <c r="HB83" s="85"/>
      <c r="HC83" s="85"/>
      <c r="HD83" s="85"/>
      <c r="HE83" s="85"/>
      <c r="HF83" s="85"/>
      <c r="HG83" s="85"/>
      <c r="HH83" s="85"/>
      <c r="HI83" s="85"/>
      <c r="HJ83" s="85"/>
      <c r="HK83" s="85"/>
      <c r="HL83" s="85"/>
      <c r="HM83" s="85"/>
      <c r="HN83" s="85"/>
      <c r="HO83" s="85"/>
      <c r="HP83" s="85"/>
      <c r="HQ83" s="85"/>
      <c r="HR83" s="85"/>
      <c r="HS83" s="85"/>
      <c r="HT83" s="85"/>
      <c r="HU83" s="85"/>
      <c r="HV83" s="85"/>
      <c r="HW83" s="85"/>
      <c r="HX83" s="85"/>
      <c r="HY83" s="85"/>
      <c r="HZ83" s="85"/>
      <c r="IA83" s="85"/>
      <c r="IB83" s="85"/>
      <c r="IC83" s="85"/>
      <c r="ID83" s="85"/>
      <c r="IE83" s="85"/>
      <c r="IF83" s="85"/>
      <c r="IG83" s="85"/>
      <c r="IH83" s="85"/>
      <c r="II83" s="85"/>
      <c r="IJ83" s="85"/>
      <c r="IK83" s="85"/>
      <c r="IL83" s="85"/>
      <c r="IM83" s="85"/>
      <c r="IN83" s="85"/>
      <c r="IO83" s="85"/>
      <c r="IP83" s="85"/>
      <c r="IQ83" s="85"/>
      <c r="IR83" s="85"/>
    </row>
    <row r="84" spans="2:13" s="29" customFormat="1" ht="15" customHeight="1">
      <c r="B84" s="5"/>
      <c r="C84" s="5"/>
      <c r="D84"/>
      <c r="E84" s="101"/>
      <c r="F84" s="4"/>
      <c r="G84" s="101"/>
      <c r="H84"/>
      <c r="M84" s="86"/>
    </row>
    <row r="85" spans="2:8" ht="12.75">
      <c r="B85" s="233" t="s">
        <v>100</v>
      </c>
      <c r="C85" s="233"/>
      <c r="D85" s="233"/>
      <c r="E85" s="233"/>
      <c r="F85" s="233"/>
      <c r="G85" s="233"/>
      <c r="H85" s="233"/>
    </row>
    <row r="6752" ht="12.75">
      <c r="B6752" s="5" t="s">
        <v>128</v>
      </c>
    </row>
  </sheetData>
  <sheetProtection/>
  <mergeCells count="2">
    <mergeCell ref="B1:H1"/>
    <mergeCell ref="B85:H85"/>
  </mergeCells>
  <printOptions horizontalCentered="1"/>
  <pageMargins left="0.98425196850393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Pavel Táborský</cp:lastModifiedBy>
  <cp:lastPrinted>2017-10-25T12:39:48Z</cp:lastPrinted>
  <dcterms:created xsi:type="dcterms:W3CDTF">1999-10-09T15:33:20Z</dcterms:created>
  <dcterms:modified xsi:type="dcterms:W3CDTF">2017-10-27T14:04:06Z</dcterms:modified>
  <cp:category/>
  <cp:version/>
  <cp:contentType/>
  <cp:contentStatus/>
</cp:coreProperties>
</file>